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92" windowHeight="11640" activeTab="1"/>
  </bookViews>
  <sheets>
    <sheet name="График УП" sheetId="1" r:id="rId1"/>
    <sheet name="УП 2-4 к." sheetId="2" r:id="rId2"/>
    <sheet name="УП1 2018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<sst xmlns="http://schemas.openxmlformats.org/spreadsheetml/2006/main" count="541" uniqueCount="314">
  <si>
    <t>Индекс</t>
  </si>
  <si>
    <t>экзаменов</t>
  </si>
  <si>
    <t>Курсовых работ (проектов)</t>
  </si>
  <si>
    <t>Всего</t>
  </si>
  <si>
    <t>В том числе:</t>
  </si>
  <si>
    <t>1 курс</t>
  </si>
  <si>
    <t>2 курс</t>
  </si>
  <si>
    <t>3 курс</t>
  </si>
  <si>
    <t>4 курс</t>
  </si>
  <si>
    <t>Теоретическое обучение</t>
  </si>
  <si>
    <t>32(2)</t>
  </si>
  <si>
    <t>48(3)</t>
  </si>
  <si>
    <t>История</t>
  </si>
  <si>
    <t>Математика</t>
  </si>
  <si>
    <t>64(4)</t>
  </si>
  <si>
    <t>Физическая культура</t>
  </si>
  <si>
    <t>38(2)</t>
  </si>
  <si>
    <t>Физика</t>
  </si>
  <si>
    <t>Химия</t>
  </si>
  <si>
    <t>Биология</t>
  </si>
  <si>
    <t>Консультации на каждую учебную группу</t>
  </si>
  <si>
    <t>Промежуточная аттестация</t>
  </si>
  <si>
    <t>Время каникулярное</t>
  </si>
  <si>
    <t>ИТОГО за 1 курс:</t>
  </si>
  <si>
    <t>ОГСЭ.00</t>
  </si>
  <si>
    <t>ОГСЭ.01</t>
  </si>
  <si>
    <t>Основы философии</t>
  </si>
  <si>
    <t>48(4)</t>
  </si>
  <si>
    <t>ОГСЭ.02</t>
  </si>
  <si>
    <t>ОГСЭ.03</t>
  </si>
  <si>
    <t>Психология общения</t>
  </si>
  <si>
    <t>57(3)</t>
  </si>
  <si>
    <t>ОГСЭ.04</t>
  </si>
  <si>
    <t>24(2)</t>
  </si>
  <si>
    <t>42(2)</t>
  </si>
  <si>
    <t>26(2)</t>
  </si>
  <si>
    <t>ОГСЭ.В.01</t>
  </si>
  <si>
    <t>Основы социологии и политологии</t>
  </si>
  <si>
    <t>ОГСЭ.В. 02</t>
  </si>
  <si>
    <t>Русский язык и культура речи</t>
  </si>
  <si>
    <t>ОГСЭ.В. 03</t>
  </si>
  <si>
    <t>Основы экономики</t>
  </si>
  <si>
    <t>ОГСЭ.В. 04</t>
  </si>
  <si>
    <t>ЕН.00</t>
  </si>
  <si>
    <t>ЕН.01</t>
  </si>
  <si>
    <t>ЕН.02</t>
  </si>
  <si>
    <t>ОПД.00</t>
  </si>
  <si>
    <t>ОПД.01</t>
  </si>
  <si>
    <t>Анатомия</t>
  </si>
  <si>
    <t>ОПД.02</t>
  </si>
  <si>
    <t>Физиология с основами биохимии</t>
  </si>
  <si>
    <t>ОПД.03</t>
  </si>
  <si>
    <t>ОПД.04</t>
  </si>
  <si>
    <t>Основы врачебного контроля</t>
  </si>
  <si>
    <t>ОПД.05</t>
  </si>
  <si>
    <t>Педагогика</t>
  </si>
  <si>
    <t>36(3)</t>
  </si>
  <si>
    <t>ОПД.06</t>
  </si>
  <si>
    <t>Психология</t>
  </si>
  <si>
    <t>ОПД.07</t>
  </si>
  <si>
    <t>ОПД.08</t>
  </si>
  <si>
    <t>Правовое обеспечение профессиональной деятельности</t>
  </si>
  <si>
    <t>Основы биомеханики</t>
  </si>
  <si>
    <t>Безопасность жизнедеятельности</t>
  </si>
  <si>
    <t>ПМ.00</t>
  </si>
  <si>
    <t>Профессиональные модули</t>
  </si>
  <si>
    <t>ПМ.01</t>
  </si>
  <si>
    <t>855</t>
  </si>
  <si>
    <t>285</t>
  </si>
  <si>
    <t>570</t>
  </si>
  <si>
    <t>152</t>
  </si>
  <si>
    <t>418</t>
  </si>
  <si>
    <t>164</t>
  </si>
  <si>
    <t>406</t>
  </si>
  <si>
    <t>ПМ.02</t>
  </si>
  <si>
    <t>95(5)</t>
  </si>
  <si>
    <t>72(6)</t>
  </si>
  <si>
    <t>126(6)</t>
  </si>
  <si>
    <t>84(4)</t>
  </si>
  <si>
    <t>78(6)</t>
  </si>
  <si>
    <t>ПМ.03</t>
  </si>
  <si>
    <t>УП.00</t>
  </si>
  <si>
    <t>ПП.00</t>
  </si>
  <si>
    <t>III. ПЛАН УЧЕБНОГО ПРОЦЕССА</t>
  </si>
  <si>
    <t>Наименование циклов, разделов, 
дисциплин, профессиональных 
модулей, междисциплинарных курсов</t>
  </si>
  <si>
    <t>Распределение по 
семестрам</t>
  </si>
  <si>
    <t>Самостоятельная учебная 
нагрузка студента, час.</t>
  </si>
  <si>
    <t>Максимальная учебная 
нагрузка студента, час.</t>
  </si>
  <si>
    <t>Лабораторных и 
практических занятий</t>
  </si>
  <si>
    <t>Время по видам 
учебной работы</t>
  </si>
  <si>
    <t>Практика 
(нед.)</t>
  </si>
  <si>
    <t>Учебная</t>
  </si>
  <si>
    <t>Производственная 
(по профилю специальности)</t>
  </si>
  <si>
    <t>Распреледение по курсам</t>
  </si>
  <si>
    <t>1 сем.
16 нед.</t>
  </si>
  <si>
    <t>2 сем.
23 нед.</t>
  </si>
  <si>
    <t>3 сем
16 нед.</t>
  </si>
  <si>
    <t>4 сем.
19 нед.</t>
  </si>
  <si>
    <t>5 сем.
12 нед.</t>
  </si>
  <si>
    <t>6 сем.
21 нед.</t>
  </si>
  <si>
    <t>1 курс (общеобразовательные дисциплины естественнонаучного профиля)</t>
  </si>
  <si>
    <t>192
(12)</t>
  </si>
  <si>
    <t>2-4 курсы (основная профессиональная образовательная программа профессионального образования углубленной подготовки)</t>
  </si>
  <si>
    <t>171
(9)</t>
  </si>
  <si>
    <t>72
(6)</t>
  </si>
  <si>
    <t>42
(2)</t>
  </si>
  <si>
    <t>26
(2)</t>
  </si>
  <si>
    <t>64
(4)</t>
  </si>
  <si>
    <t>38
(2)</t>
  </si>
  <si>
    <t>24
(2)</t>
  </si>
  <si>
    <t>160
(10)</t>
  </si>
  <si>
    <t>228
(14)</t>
  </si>
  <si>
    <t>192
(16)</t>
  </si>
  <si>
    <t>Общепрофессиональные 
дисциплины</t>
  </si>
  <si>
    <t>3,4
5,6</t>
  </si>
  <si>
    <t>38 (2)</t>
  </si>
  <si>
    <t>36(2)</t>
  </si>
  <si>
    <t>ОПД.09</t>
  </si>
  <si>
    <t>Организация и проведение 
учебно-тренировочных 
занятий и руководство 
соревновательной 
деятельностью спортсменов 
в избранном виде спорта</t>
  </si>
  <si>
    <t>96(6)</t>
  </si>
  <si>
    <t>114(6)</t>
  </si>
  <si>
    <t>МДК.
01.01</t>
  </si>
  <si>
    <t>МДК.
02.01</t>
  </si>
  <si>
    <t>336
(16)</t>
  </si>
  <si>
    <t>286
(22)</t>
  </si>
  <si>
    <t>126
(6)</t>
  </si>
  <si>
    <t>104
(8)</t>
  </si>
  <si>
    <t>МДК 
02.02</t>
  </si>
  <si>
    <t>Организация физкультурно-
спортивной работы</t>
  </si>
  <si>
    <t>МДК
02.03</t>
  </si>
  <si>
    <t>Лечебная физическая культура и 
массаж</t>
  </si>
  <si>
    <t>МДК.01</t>
  </si>
  <si>
    <t>Учебнаая практика</t>
  </si>
  <si>
    <t>Производственная практика
(пркатика по профилю 
специальности)</t>
  </si>
  <si>
    <t>ПДП</t>
  </si>
  <si>
    <t>209
(11)</t>
  </si>
  <si>
    <t>144
(12)</t>
  </si>
  <si>
    <t>462
(22)</t>
  </si>
  <si>
    <t>Консультации из расчета 
100 ч. в год на каждую 
учебную группу (всего 300 ч.)</t>
  </si>
  <si>
    <t>ВСЕГО</t>
  </si>
  <si>
    <t>Изучаемых дисциплин</t>
  </si>
  <si>
    <t>Экзаменов</t>
  </si>
  <si>
    <t>Учебная и производственная 
практика (по профилю специальности)</t>
  </si>
  <si>
    <t>Теория и история физической 
культуры и спорта</t>
  </si>
  <si>
    <t>III. ПЛАН УЧЕБНОГО ПРОЦЕССА (продолжение)</t>
  </si>
  <si>
    <t>Вариативная часть циклов 
ОПОП</t>
  </si>
  <si>
    <t>Информатика и информационно-
коммуникативные технологии в
профессиональной деятельности</t>
  </si>
  <si>
    <t>Избранный вид спорта с 
методикой тренировки и 
руководства соревновательной
 деятельностью спортсменов</t>
  </si>
  <si>
    <t>УЧЕБНЫЙ ПЛАН</t>
  </si>
  <si>
    <r>
      <t>Квалификация:</t>
    </r>
    <r>
      <rPr>
        <sz val="10"/>
        <rFont val="Arial Cyr"/>
        <family val="0"/>
      </rPr>
      <t xml:space="preserve"> педагог по </t>
    </r>
  </si>
  <si>
    <t>физической культуре и спорту</t>
  </si>
  <si>
    <r>
      <t>Форма обучения:</t>
    </r>
    <r>
      <rPr>
        <sz val="10"/>
        <rFont val="Arial Cyr"/>
        <family val="0"/>
      </rPr>
      <t xml:space="preserve"> очная</t>
    </r>
  </si>
  <si>
    <t>УТВЕРЖДАЮ</t>
  </si>
  <si>
    <t>по специальности среднего профессионального образования</t>
  </si>
  <si>
    <t>Нормативный срок обучения:</t>
  </si>
  <si>
    <t>на базе основного общего :</t>
  </si>
  <si>
    <t>____________________Ю.Г.Плотников</t>
  </si>
  <si>
    <t xml:space="preserve">                Профиль получаемого профессионального образования - естественнонаучный</t>
  </si>
  <si>
    <t xml:space="preserve">                           при реализации программы среднего (полного) общего образования</t>
  </si>
  <si>
    <t>1. График учебного процесса</t>
  </si>
  <si>
    <t xml:space="preserve">2. Сводные данные по бюджету времени 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</si>
  <si>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</si>
  <si>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</si>
  <si>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</si>
  <si>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</si>
  <si>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</si>
  <si>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</si>
  <si>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</si>
  <si>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</si>
  <si>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</si>
  <si>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</si>
  <si>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</si>
  <si>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</si>
  <si>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</si>
  <si>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Промежуточная аттестация,нед.</t>
  </si>
  <si>
    <t>Учебная и производственная
 практика</t>
  </si>
  <si>
    <t>Государственная (итоговая) аттестация</t>
  </si>
  <si>
    <t>Каникулы</t>
  </si>
  <si>
    <t>Всего недель в учебном году</t>
  </si>
  <si>
    <t>Кол-во студентов по плану</t>
  </si>
  <si>
    <t>Кол-во учебных групп</t>
  </si>
  <si>
    <t xml:space="preserve">  Учебная практика</t>
  </si>
  <si>
    <t>Практика по профилю специальности</t>
  </si>
  <si>
    <t>Преддипломная практика</t>
  </si>
  <si>
    <t>Всего за год</t>
  </si>
  <si>
    <t>1 семестр</t>
  </si>
  <si>
    <t>2 семестр</t>
  </si>
  <si>
    <t>нед.</t>
  </si>
  <si>
    <t>час</t>
  </si>
  <si>
    <t>нед</t>
  </si>
  <si>
    <t>час.</t>
  </si>
  <si>
    <t>::</t>
  </si>
  <si>
    <t>.=.</t>
  </si>
  <si>
    <t>оу</t>
  </si>
  <si>
    <t>х</t>
  </si>
  <si>
    <t>хх</t>
  </si>
  <si>
    <t>III</t>
  </si>
  <si>
    <t>ИТОГО:</t>
  </si>
  <si>
    <t>теоретическое обучение</t>
  </si>
  <si>
    <t>каникулы</t>
  </si>
  <si>
    <t>итоговая аттестация</t>
  </si>
  <si>
    <t>оо</t>
  </si>
  <si>
    <t>Х</t>
  </si>
  <si>
    <t>промежуточная аттестация</t>
  </si>
  <si>
    <t xml:space="preserve">учебная практика, проводимая  </t>
  </si>
  <si>
    <t xml:space="preserve">практика по профилю </t>
  </si>
  <si>
    <t>непрерывно (концентрированно)</t>
  </si>
  <si>
    <t xml:space="preserve">специальности, проводимая </t>
  </si>
  <si>
    <t>ХХ</t>
  </si>
  <si>
    <t>ОУ</t>
  </si>
  <si>
    <t>практика преддипломная</t>
  </si>
  <si>
    <t>учебная практика,</t>
  </si>
  <si>
    <t>проводимая непрерывно</t>
  </si>
  <si>
    <t>проводимая путем чередования</t>
  </si>
  <si>
    <t>(концентрированно)</t>
  </si>
  <si>
    <t>с теоретическими занятиями</t>
  </si>
  <si>
    <t>(рассредоточено)</t>
  </si>
  <si>
    <t>Общий гуманитарный социально-экономический цикл</t>
  </si>
  <si>
    <t>Математический и общий естественнонаучный цикл</t>
  </si>
  <si>
    <t>легкая атлетика</t>
  </si>
  <si>
    <t>единоборства</t>
  </si>
  <si>
    <t>Организация физкультурно-
спортивной деятельности
различных возрастных групп населения</t>
  </si>
  <si>
    <t>Базовые и новые физкультурно-
спортивные виды деятельности
с методикой оздоровительной
тренировки</t>
  </si>
  <si>
    <t>Методическое обеспечение организации физкультурной и спортивной деятельности</t>
  </si>
  <si>
    <t>Производственная практика
(преддипломная практика)</t>
  </si>
  <si>
    <t>дата начала подготовки:</t>
  </si>
  <si>
    <t>ГИА</t>
  </si>
  <si>
    <t>6 
нед.</t>
  </si>
  <si>
    <t>Государственная итоговая аттестация</t>
  </si>
  <si>
    <t>1.1. Защита выпукной квалификационной работы (дипломная работа)</t>
  </si>
  <si>
    <t>Выполнение дипломной работы - всего 4 недели</t>
  </si>
  <si>
    <t>Защита дипломной работы - всего 2 недели</t>
  </si>
  <si>
    <t>Государственная итоговая аттестация - всего 6 недель</t>
  </si>
  <si>
    <t>Курсовые работы</t>
  </si>
  <si>
    <t>Курсовых работ</t>
  </si>
  <si>
    <t>Учеб. и произв. практика</t>
  </si>
  <si>
    <t>49.02.01 Физическая культура</t>
  </si>
  <si>
    <t xml:space="preserve"> физической культуры и спорта Чувашской Республики</t>
  </si>
  <si>
    <t xml:space="preserve">Бюджетного профессионального образовательного </t>
  </si>
  <si>
    <t>Иностранный язык</t>
  </si>
  <si>
    <t>География</t>
  </si>
  <si>
    <t>Информатика</t>
  </si>
  <si>
    <t>Русский язык и литература</t>
  </si>
  <si>
    <t>2 сем.
кол. час. в нед.</t>
  </si>
  <si>
    <t>1 сем.
кол. час. в нед.</t>
  </si>
  <si>
    <t>Индивидуальный проект</t>
  </si>
  <si>
    <t>Практические занятия</t>
  </si>
  <si>
    <t>срок окончания подготовки:</t>
  </si>
  <si>
    <t>УП.01.</t>
  </si>
  <si>
    <t>ПП.02.01</t>
  </si>
  <si>
    <t>ПП.03.02</t>
  </si>
  <si>
    <t>дифференцированных зачетов</t>
  </si>
  <si>
    <t>Дифференцированные зачеты</t>
  </si>
  <si>
    <t>76(4)</t>
  </si>
  <si>
    <t>Дифференцированных зачетов</t>
  </si>
  <si>
    <t>2 недели</t>
  </si>
  <si>
    <t>11 недель</t>
  </si>
  <si>
    <t>5,6,7,8</t>
  </si>
  <si>
    <t>6,7,8</t>
  </si>
  <si>
    <t>6,7,
8</t>
  </si>
  <si>
    <r>
      <t xml:space="preserve">Образовательный уровень СПО: </t>
    </r>
    <r>
      <rPr>
        <b/>
        <sz val="10"/>
        <color indexed="8"/>
        <rFont val="Arial Cyr"/>
        <family val="0"/>
      </rPr>
      <t>углубленная подготовка</t>
    </r>
  </si>
  <si>
    <t>Иностранный язык (английский)</t>
  </si>
  <si>
    <t>Допинг-контроль в спорте</t>
  </si>
  <si>
    <t>ОПД.В.01</t>
  </si>
  <si>
    <t>Мировая художественная культура</t>
  </si>
  <si>
    <t>252
(12)</t>
  </si>
  <si>
    <t>Директор БПОУ  "Чебоксарское УОР</t>
  </si>
  <si>
    <t>имени В.М. Краснова"Минспорта Чувашии</t>
  </si>
  <si>
    <t xml:space="preserve">"Чебоксарское училище олимпийского резерва </t>
  </si>
  <si>
    <t xml:space="preserve">учреждения Чувашской Репсублики  </t>
  </si>
  <si>
    <t>имени В.М. Краснова" Министерства</t>
  </si>
  <si>
    <t>Итоговая по циклам 
(обязательная и вариативная части ОПОП)</t>
  </si>
  <si>
    <t>Гигиенические основы
физической культуры и спорта</t>
  </si>
  <si>
    <t>Теоретические и прикладные аспекты методической работы педагога по физической культуре и спорту</t>
  </si>
  <si>
    <t>Производственная практика
(пркатика по профилю специальности)</t>
  </si>
  <si>
    <t xml:space="preserve">Предметные области </t>
  </si>
  <si>
    <t xml:space="preserve">Русский язык </t>
  </si>
  <si>
    <t>Литература</t>
  </si>
  <si>
    <t>Учебные предметы</t>
  </si>
  <si>
    <t>Родной язык и родная литература</t>
  </si>
  <si>
    <t>Родной язык</t>
  </si>
  <si>
    <t>Родная литература</t>
  </si>
  <si>
    <t>Иностранные языки</t>
  </si>
  <si>
    <t>Второй иностранный язык</t>
  </si>
  <si>
    <t>Общественные науки</t>
  </si>
  <si>
    <t>Экономика</t>
  </si>
  <si>
    <t>Право</t>
  </si>
  <si>
    <t>Обществознание</t>
  </si>
  <si>
    <t>Математика и информати</t>
  </si>
  <si>
    <t>Естественные науки</t>
  </si>
  <si>
    <t>Физическая  культура, экология и основы безопасности жизнедеятельности</t>
  </si>
  <si>
    <t>Астрономия</t>
  </si>
  <si>
    <t>Естествознание</t>
  </si>
  <si>
    <t>Экология</t>
  </si>
  <si>
    <t>Основы безопасности жизнедеятельност</t>
  </si>
  <si>
    <t>Б</t>
  </si>
  <si>
    <t>У</t>
  </si>
  <si>
    <t>Уровень предмета</t>
  </si>
  <si>
    <t>"20" августа  2018 г.</t>
  </si>
  <si>
    <t>(приказ от 20.08.2018 г. № 135-о)</t>
  </si>
  <si>
    <t>с изменениями</t>
  </si>
  <si>
    <t>приказ от 14.09.2018 г. № 167-о</t>
  </si>
  <si>
    <t>1 курс - 1.09.2018 г.</t>
  </si>
  <si>
    <t>4 курс -30.06.2022 г.</t>
  </si>
  <si>
    <t>7 сем.
17 нед.</t>
  </si>
  <si>
    <t>8 сем.
14 нед.</t>
  </si>
  <si>
    <t>образования: 3 г 11 мес</t>
  </si>
  <si>
    <t>476 
(28)</t>
  </si>
  <si>
    <t>442
(32)</t>
  </si>
  <si>
    <t>84(5)</t>
  </si>
  <si>
    <t>308
(18)</t>
  </si>
  <si>
    <t>112
(6,5)</t>
  </si>
  <si>
    <t>28(1,5)</t>
  </si>
  <si>
    <t>28
(1,5)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</si>
</sst>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6"/>
      <name val="Arial Cyr"/>
      <family val="0"/>
    </font>
    <font>
      <sz val="6"/>
      <name val="Arial Cyr"/>
      <family val="0"/>
    </font>
    <font>
      <b/>
      <sz val="6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2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i/>
      <sz val="10"/>
      <color indexed="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6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20" borderId="11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wrapText="1"/>
    </xf>
    <xf numFmtId="0" fontId="3" fillId="2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0" fontId="6" fillId="2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distributed"/>
    </xf>
    <xf numFmtId="0" fontId="17" fillId="0" borderId="0" xfId="54" applyFont="1" applyAlignment="1" applyProtection="1">
      <alignment vertical="center"/>
      <protection hidden="1"/>
    </xf>
    <xf numFmtId="0" fontId="22" fillId="20" borderId="10" xfId="0" applyFont="1" applyFill="1" applyBorder="1" applyAlignment="1">
      <alignment horizontal="center" vertical="distributed"/>
    </xf>
    <xf numFmtId="0" fontId="19" fillId="24" borderId="10" xfId="54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19" fillId="4" borderId="10" xfId="0" applyFont="1" applyFill="1" applyBorder="1" applyAlignment="1">
      <alignment horizontal="center" vertical="distributed" wrapText="1"/>
    </xf>
    <xf numFmtId="0" fontId="19" fillId="4" borderId="14" xfId="0" applyFont="1" applyFill="1" applyBorder="1" applyAlignment="1">
      <alignment horizontal="center" vertical="distributed" wrapText="1"/>
    </xf>
    <xf numFmtId="0" fontId="19" fillId="4" borderId="11" xfId="0" applyFont="1" applyFill="1" applyBorder="1" applyAlignment="1">
      <alignment horizontal="center" vertical="distributed" wrapText="1"/>
    </xf>
    <xf numFmtId="0" fontId="19" fillId="4" borderId="12" xfId="0" applyFont="1" applyFill="1" applyBorder="1" applyAlignment="1">
      <alignment horizontal="center" vertical="distributed" wrapText="1"/>
    </xf>
    <xf numFmtId="0" fontId="22" fillId="0" borderId="10" xfId="54" applyFont="1" applyFill="1" applyBorder="1" applyAlignment="1" applyProtection="1">
      <alignment vertical="center" wrapText="1"/>
      <protection hidden="1"/>
    </xf>
    <xf numFmtId="0" fontId="19" fillId="0" borderId="10" xfId="54" applyFont="1" applyFill="1" applyBorder="1" applyAlignment="1" applyProtection="1">
      <alignment vertical="center" wrapText="1"/>
      <protection hidden="1"/>
    </xf>
    <xf numFmtId="0" fontId="19" fillId="24" borderId="10" xfId="54" applyFont="1" applyFill="1" applyBorder="1" applyAlignment="1" applyProtection="1">
      <alignment textRotation="90" wrapText="1"/>
      <protection hidden="1"/>
    </xf>
    <xf numFmtId="1" fontId="21" fillId="20" borderId="10" xfId="54" applyNumberFormat="1" applyFont="1" applyFill="1" applyBorder="1" applyAlignment="1" applyProtection="1">
      <alignment horizontal="center" vertical="center" shrinkToFit="1"/>
      <protection hidden="1"/>
    </xf>
    <xf numFmtId="1" fontId="21" fillId="20" borderId="10" xfId="54" applyNumberFormat="1" applyFont="1" applyFill="1" applyBorder="1" applyAlignment="1" applyProtection="1">
      <alignment horizontal="center" vertical="center" shrinkToFit="1"/>
      <protection hidden="1"/>
    </xf>
    <xf numFmtId="1" fontId="21" fillId="2" borderId="10" xfId="54" applyNumberFormat="1" applyFont="1" applyFill="1" applyBorder="1" applyAlignment="1" applyProtection="1">
      <alignment horizontal="center" vertical="center" shrinkToFit="1"/>
      <protection hidden="1"/>
    </xf>
    <xf numFmtId="0" fontId="5" fillId="20" borderId="15" xfId="0" applyFont="1" applyFill="1" applyBorder="1" applyAlignment="1">
      <alignment horizontal="center" vertical="distributed" wrapText="1"/>
    </xf>
    <xf numFmtId="0" fontId="22" fillId="0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vertical="top" wrapText="1"/>
    </xf>
    <xf numFmtId="0" fontId="22" fillId="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distributed"/>
    </xf>
    <xf numFmtId="0" fontId="22" fillId="3" borderId="14" xfId="0" applyFont="1" applyFill="1" applyBorder="1" applyAlignment="1">
      <alignment vertical="top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distributed"/>
    </xf>
    <xf numFmtId="0" fontId="22" fillId="7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22" fillId="5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distributed" vertical="distributed"/>
    </xf>
    <xf numFmtId="0" fontId="22" fillId="0" borderId="10" xfId="0" applyFont="1" applyFill="1" applyBorder="1" applyAlignment="1">
      <alignment horizontal="distributed" vertical="distributed"/>
    </xf>
    <xf numFmtId="0" fontId="19" fillId="0" borderId="10" xfId="0" applyFont="1" applyFill="1" applyBorder="1" applyAlignment="1">
      <alignment vertical="distributed"/>
    </xf>
    <xf numFmtId="0" fontId="22" fillId="22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/>
    </xf>
    <xf numFmtId="0" fontId="22" fillId="20" borderId="10" xfId="0" applyFont="1" applyFill="1" applyBorder="1" applyAlignment="1">
      <alignment vertical="distributed"/>
    </xf>
    <xf numFmtId="0" fontId="22" fillId="0" borderId="0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distributed"/>
    </xf>
    <xf numFmtId="0" fontId="5" fillId="0" borderId="17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center" vertical="distributed"/>
    </xf>
    <xf numFmtId="0" fontId="26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/>
    </xf>
    <xf numFmtId="0" fontId="13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8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6" fillId="22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 horizontal="center"/>
    </xf>
    <xf numFmtId="0" fontId="46" fillId="20" borderId="10" xfId="0" applyFont="1" applyFill="1" applyBorder="1" applyAlignment="1">
      <alignment horizontal="center" vertical="center"/>
    </xf>
    <xf numFmtId="0" fontId="46" fillId="2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0" fontId="47" fillId="21" borderId="10" xfId="0" applyFont="1" applyFill="1" applyBorder="1" applyAlignment="1">
      <alignment vertical="top" wrapText="1"/>
    </xf>
    <xf numFmtId="0" fontId="46" fillId="21" borderId="10" xfId="0" applyFont="1" applyFill="1" applyBorder="1" applyAlignment="1">
      <alignment horizontal="center" vertical="top" wrapText="1"/>
    </xf>
    <xf numFmtId="0" fontId="46" fillId="20" borderId="11" xfId="0" applyFont="1" applyFill="1" applyBorder="1" applyAlignment="1">
      <alignment horizontal="center" vertical="center"/>
    </xf>
    <xf numFmtId="0" fontId="46" fillId="2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46" fillId="21" borderId="11" xfId="0" applyFont="1" applyFill="1" applyBorder="1" applyAlignment="1">
      <alignment horizontal="center" vertical="top" wrapText="1"/>
    </xf>
    <xf numFmtId="0" fontId="47" fillId="20" borderId="10" xfId="0" applyFont="1" applyFill="1" applyBorder="1" applyAlignment="1">
      <alignment/>
    </xf>
    <xf numFmtId="0" fontId="46" fillId="20" borderId="1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9" fillId="0" borderId="10" xfId="0" applyFont="1" applyBorder="1" applyAlignment="1">
      <alignment/>
    </xf>
    <xf numFmtId="0" fontId="47" fillId="2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21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6" fillId="21" borderId="11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vertical="center" wrapText="1"/>
    </xf>
    <xf numFmtId="0" fontId="47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3" fillId="22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top" wrapText="1"/>
    </xf>
    <xf numFmtId="0" fontId="47" fillId="20" borderId="10" xfId="0" applyFont="1" applyFill="1" applyBorder="1" applyAlignment="1">
      <alignment vertical="top" wrapText="1"/>
    </xf>
    <xf numFmtId="0" fontId="11" fillId="20" borderId="0" xfId="0" applyFont="1" applyFill="1" applyAlignment="1">
      <alignment/>
    </xf>
    <xf numFmtId="0" fontId="47" fillId="20" borderId="11" xfId="0" applyFont="1" applyFill="1" applyBorder="1" applyAlignment="1">
      <alignment vertical="top" wrapText="1"/>
    </xf>
    <xf numFmtId="0" fontId="47" fillId="2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20" borderId="11" xfId="0" applyFont="1" applyFill="1" applyBorder="1" applyAlignment="1">
      <alignment vertical="top" wrapText="1"/>
    </xf>
    <xf numFmtId="0" fontId="46" fillId="20" borderId="20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21" borderId="11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0" fontId="47" fillId="26" borderId="11" xfId="0" applyFont="1" applyFill="1" applyBorder="1" applyAlignment="1">
      <alignment horizontal="left" vertical="justify" wrapText="1"/>
    </xf>
    <xf numFmtId="0" fontId="47" fillId="26" borderId="11" xfId="0" applyFont="1" applyFill="1" applyBorder="1" applyAlignment="1">
      <alignment horizontal="center" vertical="center"/>
    </xf>
    <xf numFmtId="0" fontId="46" fillId="26" borderId="11" xfId="0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justify" wrapText="1"/>
    </xf>
    <xf numFmtId="0" fontId="46" fillId="26" borderId="11" xfId="0" applyFont="1" applyFill="1" applyBorder="1" applyAlignment="1">
      <alignment horizontal="center" vertical="center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left" vertical="justify" wrapText="1"/>
    </xf>
    <xf numFmtId="0" fontId="60" fillId="0" borderId="10" xfId="0" applyFont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center" vertical="center" wrapText="1"/>
    </xf>
    <xf numFmtId="0" fontId="61" fillId="26" borderId="11" xfId="0" applyFont="1" applyFill="1" applyBorder="1" applyAlignment="1">
      <alignment horizontal="center" vertical="center"/>
    </xf>
    <xf numFmtId="0" fontId="60" fillId="26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distributed"/>
    </xf>
    <xf numFmtId="0" fontId="22" fillId="27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vertical="top" wrapText="1"/>
    </xf>
    <xf numFmtId="0" fontId="62" fillId="2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5" borderId="14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2" fillId="20" borderId="10" xfId="0" applyFont="1" applyFill="1" applyBorder="1" applyAlignment="1">
      <alignment horizontal="center" vertical="distributed"/>
    </xf>
    <xf numFmtId="0" fontId="13" fillId="18" borderId="14" xfId="0" applyFont="1" applyFill="1" applyBorder="1" applyAlignment="1">
      <alignment horizontal="center"/>
    </xf>
    <xf numFmtId="0" fontId="13" fillId="18" borderId="18" xfId="0" applyFont="1" applyFill="1" applyBorder="1" applyAlignment="1">
      <alignment horizontal="center"/>
    </xf>
    <xf numFmtId="0" fontId="13" fillId="14" borderId="14" xfId="0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62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17" fillId="0" borderId="0" xfId="54" applyFont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25" borderId="14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distributed"/>
    </xf>
    <xf numFmtId="0" fontId="21" fillId="0" borderId="10" xfId="54" applyFont="1" applyFill="1" applyBorder="1" applyAlignment="1" applyProtection="1">
      <alignment horizontal="center" textRotation="90"/>
      <protection hidden="1"/>
    </xf>
    <xf numFmtId="0" fontId="19" fillId="0" borderId="10" xfId="54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18" fillId="3" borderId="22" xfId="0" applyFont="1" applyFill="1" applyBorder="1" applyAlignment="1">
      <alignment horizontal="center" vertical="distributed" wrapText="1"/>
    </xf>
    <xf numFmtId="0" fontId="18" fillId="3" borderId="23" xfId="0" applyFont="1" applyFill="1" applyBorder="1" applyAlignment="1">
      <alignment horizontal="center" vertical="distributed" wrapText="1"/>
    </xf>
    <xf numFmtId="0" fontId="18" fillId="3" borderId="24" xfId="0" applyFont="1" applyFill="1" applyBorder="1" applyAlignment="1">
      <alignment horizontal="center" vertical="distributed" wrapText="1"/>
    </xf>
    <xf numFmtId="0" fontId="5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9" fillId="0" borderId="11" xfId="54" applyFont="1" applyFill="1" applyBorder="1" applyAlignment="1" applyProtection="1">
      <alignment horizontal="center" vertical="center" wrapText="1"/>
      <protection hidden="1"/>
    </xf>
    <xf numFmtId="0" fontId="19" fillId="0" borderId="20" xfId="54" applyFont="1" applyFill="1" applyBorder="1" applyAlignment="1" applyProtection="1">
      <alignment horizontal="center" vertical="center" wrapText="1"/>
      <protection hidden="1"/>
    </xf>
    <xf numFmtId="0" fontId="19" fillId="24" borderId="10" xfId="54" applyFont="1" applyFill="1" applyBorder="1" applyAlignment="1" applyProtection="1">
      <alignment horizontal="center" textRotation="90" wrapText="1"/>
      <protection hidden="1"/>
    </xf>
    <xf numFmtId="0" fontId="50" fillId="0" borderId="0" xfId="0" applyFont="1" applyAlignment="1">
      <alignment horizontal="left"/>
    </xf>
    <xf numFmtId="0" fontId="18" fillId="3" borderId="22" xfId="0" applyFont="1" applyFill="1" applyBorder="1" applyAlignment="1">
      <alignment horizontal="center" vertical="distributed"/>
    </xf>
    <xf numFmtId="0" fontId="18" fillId="3" borderId="23" xfId="0" applyFont="1" applyFill="1" applyBorder="1" applyAlignment="1">
      <alignment horizontal="center" vertical="distributed"/>
    </xf>
    <xf numFmtId="0" fontId="5" fillId="11" borderId="25" xfId="0" applyFont="1" applyFill="1" applyBorder="1" applyAlignment="1">
      <alignment horizontal="center" vertical="distributed" wrapText="1"/>
    </xf>
    <xf numFmtId="0" fontId="5" fillId="11" borderId="26" xfId="0" applyFont="1" applyFill="1" applyBorder="1" applyAlignment="1">
      <alignment horizontal="center" vertical="distributed" wrapText="1"/>
    </xf>
    <xf numFmtId="0" fontId="5" fillId="11" borderId="27" xfId="0" applyFont="1" applyFill="1" applyBorder="1" applyAlignment="1">
      <alignment horizontal="center" vertical="distributed" wrapText="1"/>
    </xf>
    <xf numFmtId="1" fontId="21" fillId="20" borderId="10" xfId="54" applyNumberFormat="1" applyFont="1" applyFill="1" applyBorder="1" applyAlignment="1" applyProtection="1">
      <alignment horizontal="center" vertical="center" shrinkToFit="1"/>
      <protection hidden="1"/>
    </xf>
    <xf numFmtId="1" fontId="21" fillId="20" borderId="10" xfId="54" applyNumberFormat="1" applyFont="1" applyFill="1" applyBorder="1" applyAlignment="1" applyProtection="1">
      <alignment horizontal="center" vertical="center" shrinkToFit="1"/>
      <protection hidden="1"/>
    </xf>
    <xf numFmtId="0" fontId="19" fillId="0" borderId="10" xfId="54" applyFont="1" applyFill="1" applyBorder="1" applyAlignment="1" applyProtection="1">
      <alignment horizontal="center" textRotation="90" wrapText="1"/>
      <protection hidden="1"/>
    </xf>
    <xf numFmtId="0" fontId="21" fillId="0" borderId="10" xfId="54" applyFont="1" applyFill="1" applyBorder="1" applyAlignment="1" applyProtection="1">
      <alignment horizontal="center" textRotation="90" wrapText="1"/>
      <protection hidden="1"/>
    </xf>
    <xf numFmtId="0" fontId="19" fillId="24" borderId="10" xfId="54" applyFont="1" applyFill="1" applyBorder="1" applyAlignment="1" applyProtection="1">
      <alignment horizontal="center" textRotation="90"/>
      <protection hidden="1"/>
    </xf>
    <xf numFmtId="0" fontId="20" fillId="2" borderId="10" xfId="54" applyFont="1" applyFill="1" applyBorder="1" applyAlignment="1" applyProtection="1">
      <alignment horizontal="center" textRotation="90"/>
      <protection hidden="1"/>
    </xf>
    <xf numFmtId="0" fontId="19" fillId="22" borderId="14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 vertical="distributed"/>
    </xf>
    <xf numFmtId="0" fontId="13" fillId="22" borderId="14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19" fillId="24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textRotation="90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6" fillId="20" borderId="14" xfId="0" applyFont="1" applyFill="1" applyBorder="1" applyAlignment="1">
      <alignment horizontal="center" vertical="center" wrapText="1"/>
    </xf>
    <xf numFmtId="0" fontId="46" fillId="20" borderId="19" xfId="0" applyFont="1" applyFill="1" applyBorder="1" applyAlignment="1">
      <alignment horizontal="center" vertical="center" wrapText="1"/>
    </xf>
    <xf numFmtId="0" fontId="46" fillId="20" borderId="18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 vertical="center" textRotation="90"/>
    </xf>
    <xf numFmtId="0" fontId="46" fillId="0" borderId="20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6" fillId="0" borderId="11" xfId="0" applyFont="1" applyBorder="1" applyAlignment="1">
      <alignment horizontal="center" textRotation="90"/>
    </xf>
    <xf numFmtId="0" fontId="46" fillId="0" borderId="20" xfId="0" applyFont="1" applyBorder="1" applyAlignment="1">
      <alignment horizontal="center" textRotation="90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1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47" fillId="0" borderId="11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10" xfId="0" applyFont="1" applyBorder="1" applyAlignment="1">
      <alignment horizontal="center" vertical="center" wrapText="1"/>
    </xf>
    <xf numFmtId="0" fontId="66" fillId="20" borderId="10" xfId="0" applyFont="1" applyFill="1" applyBorder="1" applyAlignment="1">
      <alignment horizontal="center" vertical="center" wrapText="1"/>
    </xf>
    <xf numFmtId="0" fontId="66" fillId="22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22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44"/>
  <sheetViews>
    <sheetView zoomScalePageLayoutView="0" workbookViewId="0" topLeftCell="A4">
      <selection activeCell="BC31" sqref="BC31"/>
    </sheetView>
  </sheetViews>
  <sheetFormatPr defaultColWidth="9.00390625" defaultRowHeight="12.75"/>
  <cols>
    <col min="1" max="1" width="3.875" style="0" customWidth="1"/>
    <col min="2" max="54" width="1.625" style="0" customWidth="1"/>
    <col min="55" max="56" width="3.00390625" style="0" customWidth="1"/>
    <col min="57" max="58" width="9.125" style="0" hidden="1" customWidth="1"/>
    <col min="59" max="59" width="3.00390625" style="0" customWidth="1"/>
    <col min="60" max="62" width="9.125" style="0" hidden="1" customWidth="1"/>
    <col min="63" max="63" width="4.25390625" style="0" customWidth="1"/>
    <col min="64" max="65" width="9.125" style="0" hidden="1" customWidth="1"/>
    <col min="66" max="66" width="0.12890625" style="0" customWidth="1"/>
    <col min="67" max="67" width="2.50390625" style="0" customWidth="1"/>
    <col min="68" max="68" width="0.5" style="0" hidden="1" customWidth="1"/>
    <col min="69" max="69" width="4.00390625" style="0" customWidth="1"/>
    <col min="70" max="70" width="9.125" style="0" hidden="1" customWidth="1"/>
    <col min="71" max="71" width="3.125" style="0" customWidth="1"/>
    <col min="72" max="72" width="9.125" style="0" hidden="1" customWidth="1"/>
    <col min="73" max="73" width="4.375" style="0" customWidth="1"/>
    <col min="74" max="74" width="9.125" style="0" hidden="1" customWidth="1"/>
    <col min="75" max="75" width="2.50390625" style="0" customWidth="1"/>
    <col min="76" max="76" width="1.875" style="0" customWidth="1"/>
    <col min="77" max="77" width="4.375" style="0" customWidth="1"/>
    <col min="78" max="78" width="3.625" style="0" hidden="1" customWidth="1"/>
    <col min="79" max="79" width="4.375" style="0" customWidth="1"/>
    <col min="80" max="80" width="9.125" style="0" hidden="1" customWidth="1"/>
    <col min="81" max="81" width="4.00390625" style="0" customWidth="1"/>
    <col min="82" max="82" width="9.125" style="0" hidden="1" customWidth="1"/>
    <col min="83" max="83" width="2.50390625" style="0" customWidth="1"/>
    <col min="84" max="84" width="2.875" style="0" customWidth="1"/>
    <col min="85" max="85" width="3.50390625" style="0" customWidth="1"/>
    <col min="86" max="86" width="3.00390625" style="0" customWidth="1"/>
  </cols>
  <sheetData>
    <row r="2" spans="5:17" ht="12.75">
      <c r="E2" s="232" t="s">
        <v>152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5:67" ht="12.75">
      <c r="E3" s="269" t="s">
        <v>266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AE3" s="260" t="s">
        <v>148</v>
      </c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</row>
    <row r="4" spans="5:69" ht="12.75">
      <c r="E4" s="275" t="s">
        <v>267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C4" s="23"/>
      <c r="AD4" s="260" t="s">
        <v>238</v>
      </c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3"/>
      <c r="BQ4" s="23"/>
    </row>
    <row r="5" spans="5:86" ht="12.75">
      <c r="E5" s="275" t="s">
        <v>156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88"/>
      <c r="AA5" s="188"/>
      <c r="AC5" s="23"/>
      <c r="AD5" s="260" t="s">
        <v>269</v>
      </c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3"/>
      <c r="BQ5" s="23"/>
      <c r="BU5" s="268" t="s">
        <v>149</v>
      </c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</row>
    <row r="6" spans="5:86" ht="12.75">
      <c r="E6" s="353" t="s">
        <v>298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188"/>
      <c r="AA6" s="188"/>
      <c r="AC6" s="23"/>
      <c r="AD6" s="260" t="s">
        <v>268</v>
      </c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3"/>
      <c r="BQ6" s="23"/>
      <c r="BU6" s="269" t="s">
        <v>150</v>
      </c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</row>
    <row r="7" spans="5:86" ht="12.75">
      <c r="E7" s="353" t="s">
        <v>299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4"/>
      <c r="Y7" s="354"/>
      <c r="Z7" s="188"/>
      <c r="AA7" s="188"/>
      <c r="AD7" s="260" t="s">
        <v>270</v>
      </c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U7" s="268" t="s">
        <v>151</v>
      </c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</row>
    <row r="8" spans="5:86" ht="12.75">
      <c r="E8" s="353" t="s">
        <v>300</v>
      </c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AD8" s="260" t="s">
        <v>237</v>
      </c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U8" s="268" t="s">
        <v>154</v>
      </c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</row>
    <row r="9" spans="5:86" ht="12.75">
      <c r="E9" s="355" t="s">
        <v>301</v>
      </c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AD9" s="232" t="s">
        <v>153</v>
      </c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U9" s="271" t="s">
        <v>155</v>
      </c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</row>
    <row r="10" spans="2:86" ht="12.75">
      <c r="B10" s="188"/>
      <c r="C10" s="188"/>
      <c r="D10" s="188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188"/>
      <c r="AC10" s="188"/>
      <c r="AD10" s="260" t="s">
        <v>236</v>
      </c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188"/>
      <c r="BS10" s="188"/>
      <c r="BT10" s="188"/>
      <c r="BU10" s="267" t="s">
        <v>306</v>
      </c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</row>
    <row r="11" spans="2:86" ht="12.75">
      <c r="B11" s="188"/>
      <c r="C11" s="188"/>
      <c r="D11" s="188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188"/>
      <c r="AA11" s="188"/>
      <c r="AB11" s="188"/>
      <c r="AC11" s="188"/>
      <c r="AD11" s="262" t="s">
        <v>260</v>
      </c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188"/>
      <c r="BS11" s="188"/>
      <c r="BT11" s="188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</row>
    <row r="12" spans="2:86" ht="12.75">
      <c r="B12" s="188"/>
      <c r="C12" s="188"/>
      <c r="D12" s="188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</row>
    <row r="13" spans="2:86" ht="12.75">
      <c r="B13" s="188"/>
      <c r="C13" s="188"/>
      <c r="D13" s="188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</row>
    <row r="14" spans="2:86" ht="12.75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</row>
    <row r="15" spans="2:86" ht="12.75">
      <c r="B15" s="262" t="s">
        <v>225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</row>
    <row r="16" spans="2:86" ht="12.75">
      <c r="B16" s="262" t="s">
        <v>302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188"/>
      <c r="T16" s="261" t="s">
        <v>157</v>
      </c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188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</row>
    <row r="17" spans="2:86" ht="12.75">
      <c r="B17" s="262" t="s">
        <v>247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188"/>
      <c r="T17" s="261" t="s">
        <v>158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</row>
    <row r="18" spans="2:86" ht="12.75">
      <c r="B18" s="262" t="s">
        <v>303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9"/>
      <c r="AW18" s="189"/>
      <c r="AX18" s="189"/>
      <c r="AY18" s="189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89"/>
      <c r="BO18" s="189"/>
      <c r="BP18" s="189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</row>
    <row r="19" spans="2:86" ht="12.75"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 t="s">
        <v>159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251" t="s">
        <v>160</v>
      </c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64"/>
      <c r="CG19" s="64"/>
      <c r="CH19" s="64"/>
    </row>
    <row r="20" spans="2:86" ht="13.5" thickBo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</row>
    <row r="21" spans="2:85" ht="23.25" customHeight="1">
      <c r="B21" s="278" t="s">
        <v>161</v>
      </c>
      <c r="C21" s="264" t="s">
        <v>162</v>
      </c>
      <c r="D21" s="265"/>
      <c r="E21" s="265"/>
      <c r="F21" s="265"/>
      <c r="G21" s="266"/>
      <c r="H21" s="264" t="s">
        <v>163</v>
      </c>
      <c r="I21" s="265"/>
      <c r="J21" s="265"/>
      <c r="K21" s="266"/>
      <c r="L21" s="264" t="s">
        <v>164</v>
      </c>
      <c r="M21" s="265"/>
      <c r="N21" s="265"/>
      <c r="O21" s="266"/>
      <c r="P21" s="264" t="s">
        <v>165</v>
      </c>
      <c r="Q21" s="265"/>
      <c r="R21" s="265"/>
      <c r="S21" s="265"/>
      <c r="T21" s="266"/>
      <c r="U21" s="264" t="s">
        <v>166</v>
      </c>
      <c r="V21" s="265"/>
      <c r="W21" s="265"/>
      <c r="X21" s="266"/>
      <c r="Y21" s="276" t="s">
        <v>167</v>
      </c>
      <c r="Z21" s="277"/>
      <c r="AA21" s="277"/>
      <c r="AB21" s="290"/>
      <c r="AC21" s="276" t="s">
        <v>168</v>
      </c>
      <c r="AD21" s="277"/>
      <c r="AE21" s="277"/>
      <c r="AF21" s="290"/>
      <c r="AG21" s="276" t="s">
        <v>169</v>
      </c>
      <c r="AH21" s="277"/>
      <c r="AI21" s="277"/>
      <c r="AJ21" s="277"/>
      <c r="AK21" s="290"/>
      <c r="AL21" s="276" t="s">
        <v>170</v>
      </c>
      <c r="AM21" s="277"/>
      <c r="AN21" s="277"/>
      <c r="AO21" s="290"/>
      <c r="AP21" s="276" t="s">
        <v>171</v>
      </c>
      <c r="AQ21" s="277"/>
      <c r="AR21" s="277"/>
      <c r="AS21" s="277"/>
      <c r="AT21" s="290"/>
      <c r="AU21" s="276" t="s">
        <v>172</v>
      </c>
      <c r="AV21" s="277"/>
      <c r="AW21" s="277"/>
      <c r="AX21" s="290"/>
      <c r="AY21" s="276" t="s">
        <v>173</v>
      </c>
      <c r="AZ21" s="277"/>
      <c r="BA21" s="277"/>
      <c r="BB21" s="277"/>
      <c r="BC21" s="259" t="s">
        <v>9</v>
      </c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83" t="s">
        <v>174</v>
      </c>
      <c r="BT21" s="283"/>
      <c r="BU21" s="293" t="s">
        <v>175</v>
      </c>
      <c r="BV21" s="293"/>
      <c r="BW21" s="293"/>
      <c r="BX21" s="293"/>
      <c r="BY21" s="293"/>
      <c r="BZ21" s="68"/>
      <c r="CA21" s="274" t="s">
        <v>176</v>
      </c>
      <c r="CB21" s="274"/>
      <c r="CC21" s="285" t="s">
        <v>177</v>
      </c>
      <c r="CD21" s="69"/>
      <c r="CE21" s="286" t="s">
        <v>178</v>
      </c>
      <c r="CF21" s="284" t="s">
        <v>179</v>
      </c>
      <c r="CG21" s="258" t="s">
        <v>180</v>
      </c>
    </row>
    <row r="22" spans="2:85" ht="30.75" customHeight="1">
      <c r="B22" s="279"/>
      <c r="C22" s="70">
        <v>1</v>
      </c>
      <c r="D22" s="70">
        <v>8</v>
      </c>
      <c r="E22" s="70">
        <v>15</v>
      </c>
      <c r="F22" s="70">
        <v>22</v>
      </c>
      <c r="G22" s="70">
        <v>29</v>
      </c>
      <c r="H22" s="70">
        <v>6</v>
      </c>
      <c r="I22" s="70">
        <v>13</v>
      </c>
      <c r="J22" s="70">
        <v>20</v>
      </c>
      <c r="K22" s="70">
        <v>27</v>
      </c>
      <c r="L22" s="70">
        <v>3</v>
      </c>
      <c r="M22" s="70">
        <v>10</v>
      </c>
      <c r="N22" s="70">
        <v>17</v>
      </c>
      <c r="O22" s="70">
        <v>24</v>
      </c>
      <c r="P22" s="70">
        <v>1</v>
      </c>
      <c r="Q22" s="70">
        <v>8</v>
      </c>
      <c r="R22" s="70">
        <v>15</v>
      </c>
      <c r="S22" s="70">
        <v>22</v>
      </c>
      <c r="T22" s="70">
        <v>29</v>
      </c>
      <c r="U22" s="70">
        <v>5</v>
      </c>
      <c r="V22" s="70">
        <v>12</v>
      </c>
      <c r="W22" s="70">
        <v>19</v>
      </c>
      <c r="X22" s="70">
        <v>26</v>
      </c>
      <c r="Y22" s="70">
        <v>2</v>
      </c>
      <c r="Z22" s="70">
        <v>9</v>
      </c>
      <c r="AA22" s="70">
        <v>16</v>
      </c>
      <c r="AB22" s="70">
        <v>23</v>
      </c>
      <c r="AC22" s="70">
        <v>2</v>
      </c>
      <c r="AD22" s="70">
        <v>9</v>
      </c>
      <c r="AE22" s="70">
        <v>16</v>
      </c>
      <c r="AF22" s="70">
        <v>23</v>
      </c>
      <c r="AG22" s="70">
        <v>30</v>
      </c>
      <c r="AH22" s="70">
        <v>6</v>
      </c>
      <c r="AI22" s="70">
        <v>13</v>
      </c>
      <c r="AJ22" s="70">
        <v>20</v>
      </c>
      <c r="AK22" s="70">
        <v>27</v>
      </c>
      <c r="AL22" s="70">
        <v>4</v>
      </c>
      <c r="AM22" s="70">
        <v>11</v>
      </c>
      <c r="AN22" s="70">
        <v>18</v>
      </c>
      <c r="AO22" s="70">
        <v>25</v>
      </c>
      <c r="AP22" s="70">
        <v>1</v>
      </c>
      <c r="AQ22" s="70">
        <v>8</v>
      </c>
      <c r="AR22" s="70">
        <v>15</v>
      </c>
      <c r="AS22" s="70">
        <v>22</v>
      </c>
      <c r="AT22" s="70">
        <v>29</v>
      </c>
      <c r="AU22" s="70">
        <v>6</v>
      </c>
      <c r="AV22" s="70">
        <v>13</v>
      </c>
      <c r="AW22" s="70">
        <v>20</v>
      </c>
      <c r="AX22" s="70">
        <v>27</v>
      </c>
      <c r="AY22" s="70">
        <v>3</v>
      </c>
      <c r="AZ22" s="70">
        <v>10</v>
      </c>
      <c r="BA22" s="70">
        <v>17</v>
      </c>
      <c r="BB22" s="71">
        <v>24</v>
      </c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83"/>
      <c r="BT22" s="283"/>
      <c r="BU22" s="274" t="s">
        <v>181</v>
      </c>
      <c r="BV22" s="274"/>
      <c r="BW22" s="274" t="s">
        <v>182</v>
      </c>
      <c r="BX22" s="274"/>
      <c r="BY22" s="274" t="s">
        <v>183</v>
      </c>
      <c r="BZ22" s="68"/>
      <c r="CA22" s="274"/>
      <c r="CB22" s="274"/>
      <c r="CC22" s="285"/>
      <c r="CD22" s="69"/>
      <c r="CE22" s="286"/>
      <c r="CF22" s="284"/>
      <c r="CG22" s="258"/>
    </row>
    <row r="23" spans="2:85" ht="17.25" customHeight="1">
      <c r="B23" s="279"/>
      <c r="C23" s="70">
        <v>7</v>
      </c>
      <c r="D23" s="70">
        <v>14</v>
      </c>
      <c r="E23" s="70">
        <v>21</v>
      </c>
      <c r="F23" s="70">
        <v>28</v>
      </c>
      <c r="G23" s="70">
        <v>5</v>
      </c>
      <c r="H23" s="70">
        <v>12</v>
      </c>
      <c r="I23" s="70">
        <v>19</v>
      </c>
      <c r="J23" s="70">
        <v>26</v>
      </c>
      <c r="K23" s="70">
        <v>2</v>
      </c>
      <c r="L23" s="70">
        <v>9</v>
      </c>
      <c r="M23" s="70">
        <v>16</v>
      </c>
      <c r="N23" s="70">
        <v>23</v>
      </c>
      <c r="O23" s="70">
        <v>30</v>
      </c>
      <c r="P23" s="70">
        <v>7</v>
      </c>
      <c r="Q23" s="70">
        <v>14</v>
      </c>
      <c r="R23" s="70">
        <v>21</v>
      </c>
      <c r="S23" s="70">
        <v>28</v>
      </c>
      <c r="T23" s="70">
        <v>4</v>
      </c>
      <c r="U23" s="70">
        <v>11</v>
      </c>
      <c r="V23" s="70">
        <v>18</v>
      </c>
      <c r="W23" s="70">
        <v>25</v>
      </c>
      <c r="X23" s="70">
        <v>1</v>
      </c>
      <c r="Y23" s="70">
        <v>8</v>
      </c>
      <c r="Z23" s="70">
        <v>15</v>
      </c>
      <c r="AA23" s="70">
        <v>22</v>
      </c>
      <c r="AB23" s="70">
        <v>1</v>
      </c>
      <c r="AC23" s="72">
        <v>8</v>
      </c>
      <c r="AD23" s="72">
        <v>15</v>
      </c>
      <c r="AE23" s="72">
        <v>22</v>
      </c>
      <c r="AF23" s="72">
        <v>29</v>
      </c>
      <c r="AG23" s="72">
        <v>5</v>
      </c>
      <c r="AH23" s="72">
        <v>12</v>
      </c>
      <c r="AI23" s="72">
        <v>19</v>
      </c>
      <c r="AJ23" s="72">
        <v>26</v>
      </c>
      <c r="AK23" s="72">
        <v>3</v>
      </c>
      <c r="AL23" s="72">
        <v>10</v>
      </c>
      <c r="AM23" s="72">
        <v>17</v>
      </c>
      <c r="AN23" s="72">
        <v>24</v>
      </c>
      <c r="AO23" s="72">
        <v>31</v>
      </c>
      <c r="AP23" s="72">
        <v>7</v>
      </c>
      <c r="AQ23" s="72">
        <v>14</v>
      </c>
      <c r="AR23" s="72">
        <v>21</v>
      </c>
      <c r="AS23" s="72">
        <v>28</v>
      </c>
      <c r="AT23" s="72">
        <v>5</v>
      </c>
      <c r="AU23" s="72">
        <v>12</v>
      </c>
      <c r="AV23" s="72">
        <v>19</v>
      </c>
      <c r="AW23" s="72">
        <v>26</v>
      </c>
      <c r="AX23" s="72">
        <v>2</v>
      </c>
      <c r="AY23" s="72">
        <v>9</v>
      </c>
      <c r="AZ23" s="72">
        <v>16</v>
      </c>
      <c r="BA23" s="72">
        <v>23</v>
      </c>
      <c r="BB23" s="73">
        <v>31</v>
      </c>
      <c r="BC23" s="259" t="s">
        <v>184</v>
      </c>
      <c r="BD23" s="259"/>
      <c r="BE23" s="74"/>
      <c r="BF23" s="74"/>
      <c r="BG23" s="259" t="s">
        <v>185</v>
      </c>
      <c r="BH23" s="259"/>
      <c r="BI23" s="259"/>
      <c r="BJ23" s="259"/>
      <c r="BK23" s="259"/>
      <c r="BL23" s="75"/>
      <c r="BM23" s="75"/>
      <c r="BN23" s="75"/>
      <c r="BO23" s="259" t="s">
        <v>186</v>
      </c>
      <c r="BP23" s="259"/>
      <c r="BQ23" s="259"/>
      <c r="BR23" s="75"/>
      <c r="BS23" s="283"/>
      <c r="BT23" s="283"/>
      <c r="BU23" s="274"/>
      <c r="BV23" s="274"/>
      <c r="BW23" s="274"/>
      <c r="BX23" s="274"/>
      <c r="BY23" s="274"/>
      <c r="BZ23" s="68"/>
      <c r="CA23" s="274"/>
      <c r="CB23" s="274"/>
      <c r="CC23" s="285"/>
      <c r="CD23" s="69"/>
      <c r="CE23" s="286"/>
      <c r="CF23" s="284"/>
      <c r="CG23" s="258"/>
    </row>
    <row r="24" spans="2:85" ht="7.5" customHeight="1">
      <c r="B24" s="279"/>
      <c r="C24" s="270">
        <v>1</v>
      </c>
      <c r="D24" s="270">
        <v>2</v>
      </c>
      <c r="E24" s="270">
        <v>3</v>
      </c>
      <c r="F24" s="270">
        <v>4</v>
      </c>
      <c r="G24" s="270">
        <v>5</v>
      </c>
      <c r="H24" s="270">
        <v>6</v>
      </c>
      <c r="I24" s="270">
        <v>7</v>
      </c>
      <c r="J24" s="270">
        <v>8</v>
      </c>
      <c r="K24" s="270">
        <v>9</v>
      </c>
      <c r="L24" s="270">
        <v>10</v>
      </c>
      <c r="M24" s="270">
        <v>11</v>
      </c>
      <c r="N24" s="270">
        <v>12</v>
      </c>
      <c r="O24" s="270">
        <v>13</v>
      </c>
      <c r="P24" s="270">
        <v>14</v>
      </c>
      <c r="Q24" s="270">
        <v>15</v>
      </c>
      <c r="R24" s="270">
        <v>16</v>
      </c>
      <c r="S24" s="270">
        <v>17</v>
      </c>
      <c r="T24" s="270">
        <v>18</v>
      </c>
      <c r="U24" s="270">
        <v>19</v>
      </c>
      <c r="V24" s="270">
        <v>20</v>
      </c>
      <c r="W24" s="270">
        <v>21</v>
      </c>
      <c r="X24" s="270">
        <v>22</v>
      </c>
      <c r="Y24" s="270">
        <v>23</v>
      </c>
      <c r="Z24" s="270">
        <v>24</v>
      </c>
      <c r="AA24" s="270">
        <v>25</v>
      </c>
      <c r="AB24" s="270">
        <v>26</v>
      </c>
      <c r="AC24" s="270">
        <v>27</v>
      </c>
      <c r="AD24" s="270">
        <v>28</v>
      </c>
      <c r="AE24" s="270">
        <v>29</v>
      </c>
      <c r="AF24" s="270">
        <v>30</v>
      </c>
      <c r="AG24" s="270">
        <v>31</v>
      </c>
      <c r="AH24" s="270">
        <v>32</v>
      </c>
      <c r="AI24" s="270">
        <v>33</v>
      </c>
      <c r="AJ24" s="270">
        <v>34</v>
      </c>
      <c r="AK24" s="270">
        <v>35</v>
      </c>
      <c r="AL24" s="270">
        <v>36</v>
      </c>
      <c r="AM24" s="270">
        <v>37</v>
      </c>
      <c r="AN24" s="270">
        <v>38</v>
      </c>
      <c r="AO24" s="270">
        <v>39</v>
      </c>
      <c r="AP24" s="270">
        <v>40</v>
      </c>
      <c r="AQ24" s="270">
        <v>41</v>
      </c>
      <c r="AR24" s="270">
        <v>42</v>
      </c>
      <c r="AS24" s="270">
        <v>43</v>
      </c>
      <c r="AT24" s="270">
        <v>44</v>
      </c>
      <c r="AU24" s="270">
        <v>45</v>
      </c>
      <c r="AV24" s="270">
        <v>46</v>
      </c>
      <c r="AW24" s="270">
        <v>47</v>
      </c>
      <c r="AX24" s="270">
        <v>48</v>
      </c>
      <c r="AY24" s="270">
        <v>49</v>
      </c>
      <c r="AZ24" s="270">
        <v>50</v>
      </c>
      <c r="BA24" s="270">
        <v>51</v>
      </c>
      <c r="BB24" s="287">
        <v>52</v>
      </c>
      <c r="BC24" s="272" t="s">
        <v>187</v>
      </c>
      <c r="BD24" s="272" t="s">
        <v>188</v>
      </c>
      <c r="BE24" s="74"/>
      <c r="BF24" s="74"/>
      <c r="BG24" s="272" t="s">
        <v>189</v>
      </c>
      <c r="BH24" s="75"/>
      <c r="BI24" s="75"/>
      <c r="BJ24" s="75"/>
      <c r="BK24" s="272" t="s">
        <v>190</v>
      </c>
      <c r="BL24" s="75"/>
      <c r="BM24" s="75"/>
      <c r="BN24" s="75"/>
      <c r="BO24" s="272" t="s">
        <v>187</v>
      </c>
      <c r="BP24" s="75"/>
      <c r="BQ24" s="272" t="s">
        <v>190</v>
      </c>
      <c r="BR24" s="75"/>
      <c r="BS24" s="283"/>
      <c r="BT24" s="283"/>
      <c r="BU24" s="274"/>
      <c r="BV24" s="274"/>
      <c r="BW24" s="274"/>
      <c r="BX24" s="274"/>
      <c r="BY24" s="274"/>
      <c r="BZ24" s="76"/>
      <c r="CA24" s="274"/>
      <c r="CB24" s="274"/>
      <c r="CC24" s="285"/>
      <c r="CD24" s="69"/>
      <c r="CE24" s="286"/>
      <c r="CF24" s="284"/>
      <c r="CG24" s="258"/>
    </row>
    <row r="25" spans="2:85" ht="5.25" customHeight="1" thickBot="1">
      <c r="B25" s="27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87"/>
      <c r="BC25" s="273"/>
      <c r="BD25" s="273"/>
      <c r="BE25" s="74"/>
      <c r="BF25" s="74"/>
      <c r="BG25" s="273"/>
      <c r="BH25" s="75"/>
      <c r="BI25" s="75"/>
      <c r="BJ25" s="75"/>
      <c r="BK25" s="273"/>
      <c r="BL25" s="75"/>
      <c r="BM25" s="75"/>
      <c r="BN25" s="75"/>
      <c r="BO25" s="273"/>
      <c r="BP25" s="75"/>
      <c r="BQ25" s="273"/>
      <c r="BR25" s="75"/>
      <c r="BS25" s="283"/>
      <c r="BT25" s="283"/>
      <c r="BU25" s="274"/>
      <c r="BV25" s="274"/>
      <c r="BW25" s="274"/>
      <c r="BX25" s="274"/>
      <c r="BY25" s="274"/>
      <c r="BZ25" s="76"/>
      <c r="CA25" s="274"/>
      <c r="CB25" s="274"/>
      <c r="CC25" s="285"/>
      <c r="CD25" s="69"/>
      <c r="CE25" s="286"/>
      <c r="CF25" s="284"/>
      <c r="CG25" s="258"/>
    </row>
    <row r="26" spans="2:85" ht="13.5" customHeight="1" hidden="1" thickBot="1">
      <c r="B26" s="28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87"/>
      <c r="BC26" s="281" t="s">
        <v>187</v>
      </c>
      <c r="BD26" s="281"/>
      <c r="BE26" s="281" t="s">
        <v>190</v>
      </c>
      <c r="BF26" s="281"/>
      <c r="BG26" s="77" t="s">
        <v>189</v>
      </c>
      <c r="BH26" s="77"/>
      <c r="BI26" s="77"/>
      <c r="BJ26" s="77"/>
      <c r="BK26" s="281" t="s">
        <v>190</v>
      </c>
      <c r="BL26" s="281"/>
      <c r="BM26" s="281" t="s">
        <v>190</v>
      </c>
      <c r="BN26" s="281"/>
      <c r="BO26" s="281" t="s">
        <v>187</v>
      </c>
      <c r="BP26" s="281"/>
      <c r="BQ26" s="281" t="s">
        <v>190</v>
      </c>
      <c r="BR26" s="281"/>
      <c r="BS26" s="282" t="s">
        <v>187</v>
      </c>
      <c r="BT26" s="282"/>
      <c r="BU26" s="282" t="s">
        <v>187</v>
      </c>
      <c r="BV26" s="282"/>
      <c r="BW26" s="282" t="s">
        <v>187</v>
      </c>
      <c r="BX26" s="282"/>
      <c r="BY26" s="282" t="s">
        <v>187</v>
      </c>
      <c r="BZ26" s="282"/>
      <c r="CA26" s="282" t="s">
        <v>187</v>
      </c>
      <c r="CB26" s="282"/>
      <c r="CC26" s="78" t="s">
        <v>187</v>
      </c>
      <c r="CD26" s="69"/>
      <c r="CE26" s="79" t="s">
        <v>187</v>
      </c>
      <c r="CF26" s="284"/>
      <c r="CG26" s="258"/>
    </row>
    <row r="27" spans="2:85" ht="12" customHeight="1" thickBot="1">
      <c r="B27" s="80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 t="s">
        <v>191</v>
      </c>
      <c r="T27" s="83" t="s">
        <v>192</v>
      </c>
      <c r="U27" s="83" t="s">
        <v>192</v>
      </c>
      <c r="V27" s="81"/>
      <c r="W27" s="84"/>
      <c r="X27" s="84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4"/>
      <c r="AS27" s="82" t="s">
        <v>191</v>
      </c>
      <c r="AT27" s="83" t="s">
        <v>192</v>
      </c>
      <c r="AU27" s="83" t="s">
        <v>192</v>
      </c>
      <c r="AV27" s="83" t="s">
        <v>192</v>
      </c>
      <c r="AW27" s="83" t="s">
        <v>192</v>
      </c>
      <c r="AX27" s="83" t="s">
        <v>192</v>
      </c>
      <c r="AY27" s="83" t="s">
        <v>192</v>
      </c>
      <c r="AZ27" s="83" t="s">
        <v>192</v>
      </c>
      <c r="BA27" s="83" t="s">
        <v>192</v>
      </c>
      <c r="BB27" s="85" t="s">
        <v>192</v>
      </c>
      <c r="BC27" s="86">
        <v>39</v>
      </c>
      <c r="BD27" s="87">
        <f>BK27+BQ27</f>
        <v>1404</v>
      </c>
      <c r="BE27" s="246">
        <v>1404</v>
      </c>
      <c r="BF27" s="246"/>
      <c r="BG27" s="86">
        <v>16</v>
      </c>
      <c r="BH27" s="86"/>
      <c r="BI27" s="86"/>
      <c r="BJ27" s="86"/>
      <c r="BK27" s="246">
        <v>576</v>
      </c>
      <c r="BL27" s="246"/>
      <c r="BM27" s="246">
        <v>612</v>
      </c>
      <c r="BN27" s="246"/>
      <c r="BO27" s="246">
        <v>23</v>
      </c>
      <c r="BP27" s="246"/>
      <c r="BQ27" s="246">
        <v>828</v>
      </c>
      <c r="BR27" s="246"/>
      <c r="BS27" s="246">
        <v>2</v>
      </c>
      <c r="BT27" s="246"/>
      <c r="BU27" s="246">
        <v>0</v>
      </c>
      <c r="BV27" s="246"/>
      <c r="BW27" s="246">
        <v>0</v>
      </c>
      <c r="BX27" s="246"/>
      <c r="BY27" s="246">
        <v>0</v>
      </c>
      <c r="BZ27" s="246"/>
      <c r="CA27" s="246">
        <v>0</v>
      </c>
      <c r="CB27" s="246"/>
      <c r="CC27" s="86">
        <v>11</v>
      </c>
      <c r="CD27" s="69"/>
      <c r="CE27" s="88">
        <f>CC27+CA27+BY27+BW27+BU27+BS27+BC27</f>
        <v>52</v>
      </c>
      <c r="CF27" s="89">
        <v>50</v>
      </c>
      <c r="CG27" s="89">
        <v>2</v>
      </c>
    </row>
    <row r="28" spans="2:85" ht="12.75" customHeight="1" thickBot="1">
      <c r="B28" s="90">
        <v>2</v>
      </c>
      <c r="C28" s="84"/>
      <c r="D28" s="84"/>
      <c r="E28" s="84"/>
      <c r="F28" s="84"/>
      <c r="G28" s="91"/>
      <c r="H28" s="84"/>
      <c r="I28" s="84"/>
      <c r="J28" s="84"/>
      <c r="K28" s="92"/>
      <c r="L28" s="84"/>
      <c r="M28" s="84"/>
      <c r="N28" s="84"/>
      <c r="O28" s="84"/>
      <c r="P28" s="84"/>
      <c r="Q28" s="84"/>
      <c r="R28" s="84"/>
      <c r="S28" s="82" t="s">
        <v>191</v>
      </c>
      <c r="T28" s="83" t="s">
        <v>192</v>
      </c>
      <c r="U28" s="83" t="s">
        <v>192</v>
      </c>
      <c r="V28" s="91"/>
      <c r="W28" s="91"/>
      <c r="X28" s="91"/>
      <c r="Y28" s="91"/>
      <c r="AA28" s="91"/>
      <c r="AB28" s="91"/>
      <c r="AC28" s="91"/>
      <c r="AD28" s="91"/>
      <c r="AF28" s="91"/>
      <c r="AG28" s="91"/>
      <c r="AH28" s="91"/>
      <c r="AI28" s="91"/>
      <c r="AK28" s="91"/>
      <c r="AL28" s="93" t="s">
        <v>193</v>
      </c>
      <c r="AM28" s="93" t="s">
        <v>193</v>
      </c>
      <c r="AN28" s="91"/>
      <c r="AP28" s="91"/>
      <c r="AQ28" s="93" t="s">
        <v>193</v>
      </c>
      <c r="AR28" s="93" t="s">
        <v>193</v>
      </c>
      <c r="AS28" s="82" t="s">
        <v>191</v>
      </c>
      <c r="AT28" s="83" t="s">
        <v>192</v>
      </c>
      <c r="AU28" s="83" t="s">
        <v>192</v>
      </c>
      <c r="AV28" s="83" t="s">
        <v>192</v>
      </c>
      <c r="AW28" s="83" t="s">
        <v>192</v>
      </c>
      <c r="AX28" s="83" t="s">
        <v>192</v>
      </c>
      <c r="AY28" s="83" t="s">
        <v>192</v>
      </c>
      <c r="AZ28" s="83" t="s">
        <v>192</v>
      </c>
      <c r="BA28" s="83" t="s">
        <v>192</v>
      </c>
      <c r="BB28" s="85" t="s">
        <v>192</v>
      </c>
      <c r="BC28" s="86">
        <v>35</v>
      </c>
      <c r="BD28" s="87">
        <f>BK28+BQ28</f>
        <v>1260</v>
      </c>
      <c r="BE28" s="246">
        <v>1368</v>
      </c>
      <c r="BF28" s="246"/>
      <c r="BG28" s="86">
        <v>16</v>
      </c>
      <c r="BH28" s="86"/>
      <c r="BI28" s="86"/>
      <c r="BJ28" s="86"/>
      <c r="BK28" s="246">
        <v>576</v>
      </c>
      <c r="BL28" s="246"/>
      <c r="BM28" s="246">
        <v>612</v>
      </c>
      <c r="BN28" s="246"/>
      <c r="BO28" s="246">
        <v>19</v>
      </c>
      <c r="BP28" s="246"/>
      <c r="BQ28" s="246">
        <v>684</v>
      </c>
      <c r="BR28" s="246"/>
      <c r="BS28" s="246">
        <v>2</v>
      </c>
      <c r="BT28" s="246"/>
      <c r="BU28" s="246">
        <v>4</v>
      </c>
      <c r="BV28" s="246"/>
      <c r="BW28" s="246">
        <v>0</v>
      </c>
      <c r="BX28" s="246"/>
      <c r="BY28" s="246">
        <v>0</v>
      </c>
      <c r="BZ28" s="246"/>
      <c r="CA28" s="246">
        <v>0</v>
      </c>
      <c r="CB28" s="246"/>
      <c r="CC28" s="86">
        <v>11</v>
      </c>
      <c r="CD28" s="69"/>
      <c r="CE28" s="88">
        <f>CC28+CA28+BY28+BW28+BU28+BS28+BC28</f>
        <v>52</v>
      </c>
      <c r="CF28" s="89">
        <v>50</v>
      </c>
      <c r="CG28" s="89">
        <v>2</v>
      </c>
    </row>
    <row r="29" spans="2:85" ht="12" customHeight="1" thickBot="1">
      <c r="B29" s="90">
        <v>3</v>
      </c>
      <c r="C29" s="84"/>
      <c r="D29" s="84"/>
      <c r="E29" s="84"/>
      <c r="G29" s="84"/>
      <c r="H29" s="84"/>
      <c r="I29" s="84"/>
      <c r="J29" s="93" t="s">
        <v>193</v>
      </c>
      <c r="K29" s="93" t="s">
        <v>193</v>
      </c>
      <c r="L29" s="94"/>
      <c r="M29" s="91"/>
      <c r="O29" s="91"/>
      <c r="P29" s="91"/>
      <c r="Q29" s="93" t="s">
        <v>193</v>
      </c>
      <c r="R29" s="93" t="s">
        <v>193</v>
      </c>
      <c r="S29" s="82" t="s">
        <v>191</v>
      </c>
      <c r="T29" s="83" t="s">
        <v>192</v>
      </c>
      <c r="U29" s="83" t="s">
        <v>192</v>
      </c>
      <c r="V29" s="89"/>
      <c r="W29" s="89"/>
      <c r="X29" s="89"/>
      <c r="Y29" s="89"/>
      <c r="Z29" s="89"/>
      <c r="AA29" s="89"/>
      <c r="AB29" s="89"/>
      <c r="AC29" s="95" t="s">
        <v>194</v>
      </c>
      <c r="AD29" s="95" t="s">
        <v>194</v>
      </c>
      <c r="AE29" s="95" t="s">
        <v>194</v>
      </c>
      <c r="AF29" s="84"/>
      <c r="AG29" s="92"/>
      <c r="AH29" s="84"/>
      <c r="AI29" s="84"/>
      <c r="AJ29" s="84"/>
      <c r="AK29" s="84"/>
      <c r="AL29" s="84"/>
      <c r="AM29" s="84"/>
      <c r="AN29" s="84"/>
      <c r="AO29" s="84"/>
      <c r="AP29" s="84"/>
      <c r="AR29" s="141"/>
      <c r="AS29" s="141"/>
      <c r="AT29" s="82" t="s">
        <v>191</v>
      </c>
      <c r="AU29" s="83" t="s">
        <v>192</v>
      </c>
      <c r="AV29" s="83" t="s">
        <v>192</v>
      </c>
      <c r="AW29" s="83" t="s">
        <v>192</v>
      </c>
      <c r="AX29" s="83" t="s">
        <v>192</v>
      </c>
      <c r="AY29" s="83" t="s">
        <v>192</v>
      </c>
      <c r="AZ29" s="83" t="s">
        <v>192</v>
      </c>
      <c r="BA29" s="83" t="s">
        <v>192</v>
      </c>
      <c r="BB29" s="85" t="s">
        <v>192</v>
      </c>
      <c r="BC29" s="86">
        <v>33</v>
      </c>
      <c r="BD29" s="87">
        <f>BK29+BQ29</f>
        <v>1188</v>
      </c>
      <c r="BE29" s="246">
        <v>1152</v>
      </c>
      <c r="BF29" s="246"/>
      <c r="BG29" s="86">
        <v>12</v>
      </c>
      <c r="BH29" s="86"/>
      <c r="BI29" s="86"/>
      <c r="BJ29" s="86"/>
      <c r="BK29" s="246">
        <v>432</v>
      </c>
      <c r="BL29" s="246"/>
      <c r="BM29" s="246">
        <v>576</v>
      </c>
      <c r="BN29" s="246"/>
      <c r="BO29" s="246">
        <v>21</v>
      </c>
      <c r="BP29" s="246"/>
      <c r="BQ29" s="246">
        <v>756</v>
      </c>
      <c r="BR29" s="246"/>
      <c r="BS29" s="246">
        <v>2</v>
      </c>
      <c r="BT29" s="246"/>
      <c r="BU29" s="246">
        <v>4</v>
      </c>
      <c r="BV29" s="246"/>
      <c r="BW29" s="246">
        <v>3</v>
      </c>
      <c r="BX29" s="246"/>
      <c r="BY29" s="246">
        <v>0</v>
      </c>
      <c r="BZ29" s="246"/>
      <c r="CA29" s="246">
        <v>0</v>
      </c>
      <c r="CB29" s="246"/>
      <c r="CC29" s="86">
        <v>10</v>
      </c>
      <c r="CD29" s="69"/>
      <c r="CE29" s="88">
        <f>CC29+CA29+BY29+BW29+BU29+BS29+BC29</f>
        <v>52</v>
      </c>
      <c r="CF29" s="89">
        <v>50</v>
      </c>
      <c r="CG29" s="89">
        <v>2</v>
      </c>
    </row>
    <row r="30" spans="2:86" ht="10.5" customHeight="1" thickBot="1">
      <c r="B30" s="90">
        <v>4</v>
      </c>
      <c r="C30" s="96"/>
      <c r="D30" s="96"/>
      <c r="E30" s="96"/>
      <c r="F30" s="96"/>
      <c r="G30" s="97"/>
      <c r="H30" s="96"/>
      <c r="I30" s="98"/>
      <c r="J30" s="98"/>
      <c r="K30" s="81"/>
      <c r="L30" s="98"/>
      <c r="M30" s="98"/>
      <c r="N30" s="98"/>
      <c r="O30" s="98"/>
      <c r="P30" s="227"/>
      <c r="Q30" s="228"/>
      <c r="R30" s="228"/>
      <c r="S30" s="228"/>
      <c r="T30" s="83" t="s">
        <v>192</v>
      </c>
      <c r="U30" s="83" t="s">
        <v>192</v>
      </c>
      <c r="V30" s="95" t="s">
        <v>194</v>
      </c>
      <c r="W30" s="95" t="s">
        <v>194</v>
      </c>
      <c r="X30" s="95" t="s">
        <v>194</v>
      </c>
      <c r="Y30" s="89"/>
      <c r="Z30" s="94"/>
      <c r="AA30" s="94"/>
      <c r="AB30" s="94"/>
      <c r="AC30" s="94"/>
      <c r="AD30" s="94"/>
      <c r="AE30" s="94"/>
      <c r="AF30" s="84"/>
      <c r="AG30" s="89"/>
      <c r="AH30" s="89"/>
      <c r="AI30" s="229"/>
      <c r="AJ30" s="229"/>
      <c r="AK30" s="229"/>
      <c r="AL30" s="229"/>
      <c r="AM30" s="82" t="s">
        <v>191</v>
      </c>
      <c r="AN30" s="99" t="s">
        <v>195</v>
      </c>
      <c r="AO30" s="99" t="s">
        <v>195</v>
      </c>
      <c r="AP30" s="99" t="s">
        <v>195</v>
      </c>
      <c r="AQ30" s="99" t="s">
        <v>195</v>
      </c>
      <c r="AR30" s="100" t="s">
        <v>196</v>
      </c>
      <c r="AS30" s="100" t="s">
        <v>196</v>
      </c>
      <c r="AT30" s="100" t="s">
        <v>196</v>
      </c>
      <c r="AU30" s="100" t="s">
        <v>196</v>
      </c>
      <c r="AV30" s="100" t="s">
        <v>196</v>
      </c>
      <c r="AW30" s="100" t="s">
        <v>196</v>
      </c>
      <c r="AX30" s="84"/>
      <c r="AY30" s="84"/>
      <c r="AZ30" s="84"/>
      <c r="BA30" s="84"/>
      <c r="BB30" s="101"/>
      <c r="BC30" s="230">
        <f>BG30+BO30</f>
        <v>31</v>
      </c>
      <c r="BD30" s="87">
        <f>BK30+BQ30</f>
        <v>972</v>
      </c>
      <c r="BE30" s="246">
        <v>900</v>
      </c>
      <c r="BF30" s="246"/>
      <c r="BG30" s="230">
        <v>17</v>
      </c>
      <c r="BH30" s="86"/>
      <c r="BI30" s="86"/>
      <c r="BJ30" s="86"/>
      <c r="BK30" s="246">
        <v>504</v>
      </c>
      <c r="BL30" s="246"/>
      <c r="BM30" s="246">
        <v>576</v>
      </c>
      <c r="BN30" s="246"/>
      <c r="BO30" s="245">
        <v>14</v>
      </c>
      <c r="BP30" s="245"/>
      <c r="BQ30" s="246">
        <v>468</v>
      </c>
      <c r="BR30" s="246"/>
      <c r="BS30" s="246">
        <v>1</v>
      </c>
      <c r="BT30" s="246"/>
      <c r="BU30" s="246">
        <v>0</v>
      </c>
      <c r="BV30" s="246"/>
      <c r="BW30" s="246">
        <v>3</v>
      </c>
      <c r="BX30" s="246"/>
      <c r="BY30" s="246">
        <v>4</v>
      </c>
      <c r="BZ30" s="246"/>
      <c r="CA30" s="246">
        <v>6</v>
      </c>
      <c r="CB30" s="246"/>
      <c r="CC30" s="86">
        <v>2</v>
      </c>
      <c r="CD30" s="69"/>
      <c r="CE30" s="88">
        <f>CC30+CA30+BY30+BW30+BU30+BS30+BO30+BG30</f>
        <v>47</v>
      </c>
      <c r="CF30" s="133">
        <v>50</v>
      </c>
      <c r="CG30" s="89">
        <v>2</v>
      </c>
      <c r="CH30" s="60"/>
    </row>
    <row r="31" spans="2:86" ht="12.75">
      <c r="B31" s="102"/>
      <c r="C31" s="103"/>
      <c r="D31" s="103"/>
      <c r="E31" s="103"/>
      <c r="F31" s="103"/>
      <c r="G31" s="103"/>
      <c r="H31" s="103"/>
      <c r="I31" s="103"/>
      <c r="J31" s="103"/>
      <c r="K31" s="10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4"/>
      <c r="AE31" s="103"/>
      <c r="AF31" s="103"/>
      <c r="AG31" s="103"/>
      <c r="AH31" s="103"/>
      <c r="AI31" s="103"/>
      <c r="AJ31" s="103"/>
      <c r="AK31" s="103"/>
      <c r="AL31" s="103"/>
      <c r="AM31" s="103"/>
      <c r="AN31" s="105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247" t="s">
        <v>197</v>
      </c>
      <c r="AZ31" s="247"/>
      <c r="BA31" s="247"/>
      <c r="BB31" s="247"/>
      <c r="BC31" s="67">
        <f>SUM(BC27:BC30)</f>
        <v>138</v>
      </c>
      <c r="BD31" s="106">
        <f>SUM(BD27:BD30)</f>
        <v>4824</v>
      </c>
      <c r="BE31" s="240">
        <v>4824</v>
      </c>
      <c r="BF31" s="240"/>
      <c r="BG31" s="67">
        <f>SUM(BG27:BG30)</f>
        <v>61</v>
      </c>
      <c r="BH31" s="67"/>
      <c r="BI31" s="67"/>
      <c r="BJ31" s="67"/>
      <c r="BK31" s="240">
        <f>SUM(BK27:BK30)</f>
        <v>2088</v>
      </c>
      <c r="BL31" s="240"/>
      <c r="BM31" s="240">
        <v>2376</v>
      </c>
      <c r="BN31" s="240"/>
      <c r="BO31" s="240">
        <f>SUM(BO27:BO30)</f>
        <v>77</v>
      </c>
      <c r="BP31" s="240"/>
      <c r="BQ31" s="240">
        <f>SUM(BQ27:BQ30)</f>
        <v>2736</v>
      </c>
      <c r="BR31" s="240"/>
      <c r="BS31" s="240">
        <f>SUM(BS27:BS30)</f>
        <v>7</v>
      </c>
      <c r="BT31" s="240"/>
      <c r="BU31" s="240">
        <f>SUM(BU27:BU30)</f>
        <v>8</v>
      </c>
      <c r="BV31" s="240"/>
      <c r="BW31" s="240">
        <f>SUM(BW27:BW30)</f>
        <v>6</v>
      </c>
      <c r="BX31" s="240"/>
      <c r="BY31" s="240">
        <f>SUM(BY27:BY30)</f>
        <v>4</v>
      </c>
      <c r="BZ31" s="240"/>
      <c r="CA31" s="240">
        <f>SUM(CA27:CA30)</f>
        <v>6</v>
      </c>
      <c r="CB31" s="240"/>
      <c r="CC31" s="67">
        <f>SUM(CC27:CC30)</f>
        <v>34</v>
      </c>
      <c r="CD31" s="69"/>
      <c r="CE31" s="134">
        <f>SUM(CE27:CE30)</f>
        <v>203</v>
      </c>
      <c r="CF31" s="60"/>
      <c r="CG31" s="107"/>
      <c r="CH31" s="107"/>
    </row>
    <row r="32" spans="2:78" ht="13.5" customHeight="1">
      <c r="B32" s="103"/>
      <c r="C32" s="253"/>
      <c r="D32" s="254"/>
      <c r="E32" s="108"/>
      <c r="F32" s="103"/>
      <c r="G32" s="103"/>
      <c r="H32" s="103"/>
      <c r="I32" s="103"/>
      <c r="J32" s="103"/>
      <c r="K32" s="104"/>
      <c r="L32" s="103"/>
      <c r="M32" s="103"/>
      <c r="N32" s="103"/>
      <c r="O32" s="103"/>
      <c r="P32" s="103"/>
      <c r="Q32" s="103"/>
      <c r="R32" s="103"/>
      <c r="S32" s="103"/>
      <c r="T32" s="103"/>
      <c r="U32" s="249" t="s">
        <v>192</v>
      </c>
      <c r="V32" s="250"/>
      <c r="W32" s="108"/>
      <c r="X32" s="103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10"/>
      <c r="AL32" s="255" t="s">
        <v>196</v>
      </c>
      <c r="AM32" s="256"/>
      <c r="AN32" s="111"/>
      <c r="AO32" s="112"/>
      <c r="AP32" s="113"/>
      <c r="AQ32" s="113"/>
      <c r="AR32" s="113"/>
      <c r="AU32" s="108"/>
      <c r="AV32" s="113"/>
      <c r="AW32" s="103"/>
      <c r="AX32" s="103"/>
      <c r="AY32" s="103"/>
      <c r="AZ32" s="103"/>
      <c r="BA32" s="103"/>
      <c r="BB32" s="103"/>
      <c r="BC32" s="114"/>
      <c r="BD32" s="114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5"/>
      <c r="BS32" s="63"/>
      <c r="BT32" s="63"/>
      <c r="BU32" s="63"/>
      <c r="BV32" s="63"/>
      <c r="BX32" s="63"/>
      <c r="BZ32" s="116"/>
    </row>
    <row r="33" spans="2:86" ht="12.75">
      <c r="B33" s="117"/>
      <c r="C33" s="118"/>
      <c r="D33" s="119"/>
      <c r="E33" s="248" t="s">
        <v>198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119"/>
      <c r="U33" s="118"/>
      <c r="V33" s="119"/>
      <c r="W33" s="248" t="s">
        <v>199</v>
      </c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119"/>
      <c r="AM33" s="119"/>
      <c r="AN33" s="257" t="s">
        <v>200</v>
      </c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103"/>
      <c r="BA33" s="103"/>
      <c r="BB33" s="103"/>
      <c r="BC33" s="120"/>
      <c r="BD33" s="120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0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</row>
    <row r="34" spans="3:86" ht="12.7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</row>
    <row r="35" spans="3:86" ht="15" customHeight="1">
      <c r="C35" s="241" t="s">
        <v>191</v>
      </c>
      <c r="D35" s="242"/>
      <c r="E35" s="118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243" t="s">
        <v>201</v>
      </c>
      <c r="V35" s="244"/>
      <c r="W35" s="124"/>
      <c r="X35" s="123"/>
      <c r="Y35" s="123"/>
      <c r="Z35" s="123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237" t="s">
        <v>202</v>
      </c>
      <c r="AP35" s="238"/>
      <c r="AQ35" s="122"/>
      <c r="AR35" s="122"/>
      <c r="AS35" s="122"/>
      <c r="AT35" s="122"/>
      <c r="AU35" s="109"/>
      <c r="AV35" s="123"/>
      <c r="AW35" s="123"/>
      <c r="AX35" s="125"/>
      <c r="AY35" s="125"/>
      <c r="AZ35" s="125"/>
      <c r="BA35" s="125"/>
      <c r="BB35" s="126"/>
      <c r="BC35" s="235"/>
      <c r="BD35" s="23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3"/>
      <c r="BQ35" s="123"/>
      <c r="BR35" s="123"/>
      <c r="BS35" s="123"/>
      <c r="BT35" s="127"/>
      <c r="BU35" s="235"/>
      <c r="BV35" s="235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</row>
    <row r="36" spans="3:86" ht="12.75">
      <c r="C36" s="122"/>
      <c r="D36" s="122"/>
      <c r="E36" s="239" t="s">
        <v>203</v>
      </c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122"/>
      <c r="U36" s="122"/>
      <c r="V36" s="122"/>
      <c r="W36" s="239" t="s">
        <v>204</v>
      </c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4" t="s">
        <v>205</v>
      </c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122"/>
      <c r="BA36" s="122"/>
      <c r="BB36" s="128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126"/>
      <c r="BU36" s="126"/>
      <c r="BV36" s="126"/>
      <c r="BW36" s="233"/>
      <c r="BX36" s="233"/>
      <c r="BY36" s="233"/>
      <c r="BZ36" s="233"/>
      <c r="CA36" s="233"/>
      <c r="CB36" s="233"/>
      <c r="CC36" s="233"/>
      <c r="CD36" s="129"/>
      <c r="CE36" s="129"/>
      <c r="CF36" s="129"/>
      <c r="CG36" s="129"/>
      <c r="CH36" s="129"/>
    </row>
    <row r="37" spans="3:86" ht="12.75"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239" t="s">
        <v>206</v>
      </c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125" t="s">
        <v>207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2"/>
      <c r="BA37" s="122"/>
      <c r="BB37" s="12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123"/>
      <c r="BU37" s="123"/>
      <c r="BV37" s="12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129"/>
    </row>
    <row r="38" spans="3:86" ht="12.75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5" t="s">
        <v>206</v>
      </c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2"/>
      <c r="BB38" s="12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123"/>
      <c r="BU38" s="123"/>
      <c r="BV38" s="12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</row>
    <row r="39" spans="3:86" ht="17.25" customHeight="1">
      <c r="C39" s="291" t="s">
        <v>208</v>
      </c>
      <c r="D39" s="29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288" t="s">
        <v>209</v>
      </c>
      <c r="V39" s="28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30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122"/>
    </row>
    <row r="40" spans="3:86" ht="12.75">
      <c r="C40" s="122"/>
      <c r="D40" s="122"/>
      <c r="E40" s="239" t="s">
        <v>210</v>
      </c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122"/>
      <c r="R40" s="122"/>
      <c r="S40" s="122"/>
      <c r="T40" s="122"/>
      <c r="U40" s="123"/>
      <c r="V40" s="131"/>
      <c r="W40" s="233" t="s">
        <v>211</v>
      </c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123"/>
      <c r="AN40" s="123"/>
      <c r="AO40" s="123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</row>
    <row r="41" spans="3:86" ht="12.75">
      <c r="C41" s="122"/>
      <c r="D41" s="122"/>
      <c r="E41" s="239" t="s">
        <v>212</v>
      </c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122"/>
      <c r="R41" s="122"/>
      <c r="S41" s="122"/>
      <c r="T41" s="122"/>
      <c r="U41" s="123"/>
      <c r="V41" s="123"/>
      <c r="W41" s="233" t="s">
        <v>213</v>
      </c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123"/>
      <c r="AN41" s="123"/>
      <c r="AO41" s="123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</row>
    <row r="42" spans="3:86" ht="12.75">
      <c r="C42" s="122"/>
      <c r="D42" s="122"/>
      <c r="E42" s="239" t="s">
        <v>214</v>
      </c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122"/>
      <c r="R42" s="122"/>
      <c r="S42" s="122"/>
      <c r="T42" s="122"/>
      <c r="U42" s="123"/>
      <c r="V42" s="123"/>
      <c r="W42" s="233" t="s">
        <v>215</v>
      </c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123"/>
      <c r="AN42" s="123"/>
      <c r="AO42" s="123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</row>
    <row r="43" spans="3:86" ht="12.75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234" t="s">
        <v>216</v>
      </c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</row>
    <row r="44" spans="3:86" ht="12.75"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</row>
  </sheetData>
  <sheetProtection/>
  <protectedRanges>
    <protectedRange sqref="BU27:BV30" name="Диапазон15"/>
    <protectedRange sqref="U27:BB27 C27:R27 AR29:BB29 O29:AP29 C29:E30 L29:M30 F30:K30 G29:K29 AP28:BB28 AA28:AD28 AF28:AH28 C28:Y28 AK28:AN28 N30:BB30" name="Диапазон14"/>
  </protectedRanges>
  <mergeCells count="215">
    <mergeCell ref="AD8:BR8"/>
    <mergeCell ref="AD5:BO5"/>
    <mergeCell ref="B15:R15"/>
    <mergeCell ref="AD9:BR9"/>
    <mergeCell ref="E10:AA10"/>
    <mergeCell ref="AD11:BQ11"/>
    <mergeCell ref="E11:Y11"/>
    <mergeCell ref="E12:Y12"/>
    <mergeCell ref="E9:Y9"/>
    <mergeCell ref="E7:W7"/>
    <mergeCell ref="H21:K21"/>
    <mergeCell ref="L21:O21"/>
    <mergeCell ref="P21:T21"/>
    <mergeCell ref="AJ24:AJ26"/>
    <mergeCell ref="AC24:AC26"/>
    <mergeCell ref="AG24:AG26"/>
    <mergeCell ref="AH24:AH26"/>
    <mergeCell ref="V24:V26"/>
    <mergeCell ref="W24:W26"/>
    <mergeCell ref="AI24:AI26"/>
    <mergeCell ref="BC23:BD23"/>
    <mergeCell ref="C39:D39"/>
    <mergeCell ref="CA21:CB25"/>
    <mergeCell ref="BU21:BY21"/>
    <mergeCell ref="T16:BS16"/>
    <mergeCell ref="Y21:AB21"/>
    <mergeCell ref="AC21:AF21"/>
    <mergeCell ref="AG21:AK21"/>
    <mergeCell ref="AE24:AE26"/>
    <mergeCell ref="AL24:AL26"/>
    <mergeCell ref="E40:P40"/>
    <mergeCell ref="U39:V39"/>
    <mergeCell ref="AL21:AO21"/>
    <mergeCell ref="BA24:BA26"/>
    <mergeCell ref="BC21:BR22"/>
    <mergeCell ref="AW24:AW26"/>
    <mergeCell ref="BM26:BN26"/>
    <mergeCell ref="AP21:AT21"/>
    <mergeCell ref="AU21:AX21"/>
    <mergeCell ref="BK26:BL26"/>
    <mergeCell ref="C21:G21"/>
    <mergeCell ref="G24:G26"/>
    <mergeCell ref="E42:P42"/>
    <mergeCell ref="T24:T26"/>
    <mergeCell ref="U24:U26"/>
    <mergeCell ref="Q24:Q26"/>
    <mergeCell ref="O24:O26"/>
    <mergeCell ref="R24:R26"/>
    <mergeCell ref="H24:H26"/>
    <mergeCell ref="E41:P41"/>
    <mergeCell ref="X24:X26"/>
    <mergeCell ref="AA24:AA26"/>
    <mergeCell ref="M24:M26"/>
    <mergeCell ref="S24:S26"/>
    <mergeCell ref="I24:I26"/>
    <mergeCell ref="J24:J26"/>
    <mergeCell ref="P24:P26"/>
    <mergeCell ref="L24:L26"/>
    <mergeCell ref="N24:N26"/>
    <mergeCell ref="AT24:AT26"/>
    <mergeCell ref="BB24:BB26"/>
    <mergeCell ref="F24:F26"/>
    <mergeCell ref="E36:S36"/>
    <mergeCell ref="K24:K26"/>
    <mergeCell ref="AO24:AO26"/>
    <mergeCell ref="AZ24:AZ26"/>
    <mergeCell ref="AD24:AD26"/>
    <mergeCell ref="Y24:Y26"/>
    <mergeCell ref="Z24:Z26"/>
    <mergeCell ref="BM28:BN28"/>
    <mergeCell ref="BW26:BX26"/>
    <mergeCell ref="BK24:BK25"/>
    <mergeCell ref="BO26:BP26"/>
    <mergeCell ref="AK24:AK26"/>
    <mergeCell ref="AQ24:AQ26"/>
    <mergeCell ref="BC26:BD26"/>
    <mergeCell ref="AN24:AN26"/>
    <mergeCell ref="AP24:AP26"/>
    <mergeCell ref="AV24:AV26"/>
    <mergeCell ref="BK29:BL29"/>
    <mergeCell ref="BE30:BF30"/>
    <mergeCell ref="BE29:BF29"/>
    <mergeCell ref="BK30:BL30"/>
    <mergeCell ref="BE28:BF28"/>
    <mergeCell ref="BE27:BF27"/>
    <mergeCell ref="BK27:BL27"/>
    <mergeCell ref="BK28:BL28"/>
    <mergeCell ref="BM29:BN29"/>
    <mergeCell ref="BM30:BN30"/>
    <mergeCell ref="BY30:BZ30"/>
    <mergeCell ref="BY29:BZ29"/>
    <mergeCell ref="BU29:BV29"/>
    <mergeCell ref="BW30:BX30"/>
    <mergeCell ref="BS29:BT29"/>
    <mergeCell ref="BS30:BT30"/>
    <mergeCell ref="BY31:BZ31"/>
    <mergeCell ref="BU28:BV28"/>
    <mergeCell ref="BQ27:BR27"/>
    <mergeCell ref="BO28:BP28"/>
    <mergeCell ref="BO27:BP27"/>
    <mergeCell ref="BW29:BX29"/>
    <mergeCell ref="BY27:BZ27"/>
    <mergeCell ref="BY28:BZ28"/>
    <mergeCell ref="BM27:BN27"/>
    <mergeCell ref="BS26:BT26"/>
    <mergeCell ref="BC24:BC25"/>
    <mergeCell ref="BD24:BD25"/>
    <mergeCell ref="BG24:BG25"/>
    <mergeCell ref="BE26:BF26"/>
    <mergeCell ref="CF21:CF26"/>
    <mergeCell ref="CA26:CB26"/>
    <mergeCell ref="BY22:BY25"/>
    <mergeCell ref="CC21:CC25"/>
    <mergeCell ref="CE21:CE25"/>
    <mergeCell ref="E24:E26"/>
    <mergeCell ref="AX24:AX26"/>
    <mergeCell ref="AY24:AY26"/>
    <mergeCell ref="AU24:AU26"/>
    <mergeCell ref="AS24:AS26"/>
    <mergeCell ref="CA27:CB27"/>
    <mergeCell ref="CA28:CB28"/>
    <mergeCell ref="AB24:AB26"/>
    <mergeCell ref="AM24:AM26"/>
    <mergeCell ref="BQ26:BR26"/>
    <mergeCell ref="BY26:BZ26"/>
    <mergeCell ref="BU22:BV25"/>
    <mergeCell ref="BU26:BV26"/>
    <mergeCell ref="BS21:BT25"/>
    <mergeCell ref="AF24:AF26"/>
    <mergeCell ref="E2:Q2"/>
    <mergeCell ref="BG23:BK23"/>
    <mergeCell ref="AY21:BB21"/>
    <mergeCell ref="B16:R16"/>
    <mergeCell ref="B18:R18"/>
    <mergeCell ref="BU11:CH11"/>
    <mergeCell ref="B17:R17"/>
    <mergeCell ref="B21:B26"/>
    <mergeCell ref="C24:C26"/>
    <mergeCell ref="D24:D26"/>
    <mergeCell ref="AE3:BO3"/>
    <mergeCell ref="AD4:BO4"/>
    <mergeCell ref="AD6:BO6"/>
    <mergeCell ref="BU5:CH5"/>
    <mergeCell ref="BU6:CH6"/>
    <mergeCell ref="E3:Y3"/>
    <mergeCell ref="E5:Y5"/>
    <mergeCell ref="E6:Y6"/>
    <mergeCell ref="E4:AA4"/>
    <mergeCell ref="BU7:CH7"/>
    <mergeCell ref="BU8:CH8"/>
    <mergeCell ref="BW27:BX27"/>
    <mergeCell ref="AR24:AR26"/>
    <mergeCell ref="BU9:CH9"/>
    <mergeCell ref="AD7:BQ7"/>
    <mergeCell ref="BU10:CH10"/>
    <mergeCell ref="BO24:BO25"/>
    <mergeCell ref="BQ24:BQ25"/>
    <mergeCell ref="BW22:BX25"/>
    <mergeCell ref="CG21:CG26"/>
    <mergeCell ref="BO23:BQ23"/>
    <mergeCell ref="BW28:BX28"/>
    <mergeCell ref="BQ28:BR28"/>
    <mergeCell ref="AD10:BQ10"/>
    <mergeCell ref="T17:BW17"/>
    <mergeCell ref="E13:W13"/>
    <mergeCell ref="BU13:CH13"/>
    <mergeCell ref="U21:X21"/>
    <mergeCell ref="BU12:CH12"/>
    <mergeCell ref="BC36:BS36"/>
    <mergeCell ref="CA31:CB31"/>
    <mergeCell ref="C32:D32"/>
    <mergeCell ref="AL32:AM32"/>
    <mergeCell ref="E33:S33"/>
    <mergeCell ref="BM31:BN31"/>
    <mergeCell ref="BE31:BF31"/>
    <mergeCell ref="BK31:BL31"/>
    <mergeCell ref="AN33:AY33"/>
    <mergeCell ref="BO31:BP31"/>
    <mergeCell ref="BC19:CE19"/>
    <mergeCell ref="BS27:BT27"/>
    <mergeCell ref="BS28:BT28"/>
    <mergeCell ref="BU27:BV27"/>
    <mergeCell ref="BU35:BV35"/>
    <mergeCell ref="CA29:CB29"/>
    <mergeCell ref="CA30:CB30"/>
    <mergeCell ref="BO29:BP29"/>
    <mergeCell ref="BQ29:BR29"/>
    <mergeCell ref="BU30:BV30"/>
    <mergeCell ref="C35:D35"/>
    <mergeCell ref="U35:V35"/>
    <mergeCell ref="BO30:BP30"/>
    <mergeCell ref="BQ30:BR30"/>
    <mergeCell ref="AY31:BB31"/>
    <mergeCell ref="W33:AK33"/>
    <mergeCell ref="U32:V32"/>
    <mergeCell ref="BW37:CG37"/>
    <mergeCell ref="BU31:BV31"/>
    <mergeCell ref="BC38:BS38"/>
    <mergeCell ref="BW39:CG39"/>
    <mergeCell ref="BW38:CH38"/>
    <mergeCell ref="BC37:BS37"/>
    <mergeCell ref="BW31:BX31"/>
    <mergeCell ref="BW36:CC36"/>
    <mergeCell ref="BQ31:BR31"/>
    <mergeCell ref="BS31:BT31"/>
    <mergeCell ref="E8:Y8"/>
    <mergeCell ref="W42:AL42"/>
    <mergeCell ref="W43:AL43"/>
    <mergeCell ref="BC35:BD35"/>
    <mergeCell ref="AN36:AY36"/>
    <mergeCell ref="AO35:AP35"/>
    <mergeCell ref="W41:AL41"/>
    <mergeCell ref="W40:AL40"/>
    <mergeCell ref="W37:AM37"/>
    <mergeCell ref="W36:AM3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tabSelected="1" zoomScalePageLayoutView="0" workbookViewId="0" topLeftCell="A43">
      <selection activeCell="T8" sqref="T8"/>
    </sheetView>
  </sheetViews>
  <sheetFormatPr defaultColWidth="9.00390625" defaultRowHeight="12.75"/>
  <cols>
    <col min="1" max="1" width="10.50390625" style="0" customWidth="1"/>
    <col min="2" max="2" width="29.00390625" style="0" customWidth="1"/>
    <col min="3" max="3" width="3.875" style="0" customWidth="1"/>
    <col min="4" max="5" width="3.50390625" style="0" customWidth="1"/>
    <col min="6" max="6" width="5.125" style="0" customWidth="1"/>
    <col min="7" max="7" width="5.875" style="0" customWidth="1"/>
    <col min="8" max="8" width="4.50390625" style="0" customWidth="1"/>
    <col min="9" max="9" width="4.00390625" style="0" customWidth="1"/>
    <col min="10" max="10" width="6.00390625" style="0" customWidth="1"/>
    <col min="11" max="11" width="4.625" style="0" customWidth="1"/>
    <col min="12" max="12" width="4.125" style="0" customWidth="1"/>
    <col min="13" max="13" width="5.625" style="0" customWidth="1"/>
    <col min="14" max="14" width="6.375" style="0" customWidth="1"/>
    <col min="15" max="15" width="5.875" style="0" customWidth="1"/>
    <col min="16" max="16" width="6.125" style="0" customWidth="1"/>
    <col min="17" max="17" width="6.50390625" style="0" customWidth="1"/>
    <col min="18" max="18" width="6.125" style="0" customWidth="1"/>
    <col min="19" max="19" width="6.50390625" style="0" customWidth="1"/>
    <col min="20" max="20" width="6.375" style="0" customWidth="1"/>
    <col min="21" max="21" width="5.875" style="0" customWidth="1"/>
  </cols>
  <sheetData>
    <row r="2" spans="1:21" ht="16.5" customHeight="1">
      <c r="A2" s="321" t="s">
        <v>144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</row>
    <row r="3" spans="1:21" ht="33" customHeight="1">
      <c r="A3" s="306" t="s">
        <v>0</v>
      </c>
      <c r="B3" s="307" t="s">
        <v>84</v>
      </c>
      <c r="C3" s="308" t="s">
        <v>85</v>
      </c>
      <c r="D3" s="309"/>
      <c r="E3" s="310"/>
      <c r="F3" s="305" t="s">
        <v>87</v>
      </c>
      <c r="G3" s="305" t="s">
        <v>86</v>
      </c>
      <c r="H3" s="307" t="s">
        <v>89</v>
      </c>
      <c r="I3" s="306"/>
      <c r="J3" s="306"/>
      <c r="K3" s="306"/>
      <c r="L3" s="307" t="s">
        <v>90</v>
      </c>
      <c r="M3" s="307"/>
      <c r="N3" s="318" t="s">
        <v>93</v>
      </c>
      <c r="O3" s="319"/>
      <c r="P3" s="319"/>
      <c r="Q3" s="319"/>
      <c r="R3" s="319"/>
      <c r="S3" s="319"/>
      <c r="T3" s="319"/>
      <c r="U3" s="320"/>
    </row>
    <row r="4" spans="1:21" ht="12.75" customHeight="1">
      <c r="A4" s="306"/>
      <c r="B4" s="307"/>
      <c r="C4" s="300" t="s">
        <v>1</v>
      </c>
      <c r="D4" s="300" t="s">
        <v>252</v>
      </c>
      <c r="E4" s="301" t="s">
        <v>233</v>
      </c>
      <c r="F4" s="305"/>
      <c r="G4" s="305"/>
      <c r="H4" s="301" t="s">
        <v>3</v>
      </c>
      <c r="I4" s="306" t="s">
        <v>4</v>
      </c>
      <c r="J4" s="306"/>
      <c r="K4" s="306"/>
      <c r="L4" s="300" t="s">
        <v>91</v>
      </c>
      <c r="M4" s="305" t="s">
        <v>92</v>
      </c>
      <c r="N4" s="306" t="s">
        <v>5</v>
      </c>
      <c r="O4" s="306"/>
      <c r="P4" s="306" t="s">
        <v>6</v>
      </c>
      <c r="Q4" s="306"/>
      <c r="R4" s="306" t="s">
        <v>7</v>
      </c>
      <c r="S4" s="306"/>
      <c r="T4" s="306" t="s">
        <v>8</v>
      </c>
      <c r="U4" s="306"/>
    </row>
    <row r="5" spans="1:21" ht="125.25" customHeight="1">
      <c r="A5" s="306"/>
      <c r="B5" s="307"/>
      <c r="C5" s="300"/>
      <c r="D5" s="300"/>
      <c r="E5" s="302"/>
      <c r="F5" s="305"/>
      <c r="G5" s="305"/>
      <c r="H5" s="302"/>
      <c r="I5" s="2" t="s">
        <v>9</v>
      </c>
      <c r="J5" s="2" t="s">
        <v>88</v>
      </c>
      <c r="K5" s="3" t="s">
        <v>2</v>
      </c>
      <c r="L5" s="300"/>
      <c r="M5" s="300"/>
      <c r="N5" s="33" t="s">
        <v>94</v>
      </c>
      <c r="O5" s="33" t="s">
        <v>95</v>
      </c>
      <c r="P5" s="33" t="s">
        <v>96</v>
      </c>
      <c r="Q5" s="33" t="s">
        <v>97</v>
      </c>
      <c r="R5" s="33" t="s">
        <v>98</v>
      </c>
      <c r="S5" s="33" t="s">
        <v>99</v>
      </c>
      <c r="T5" s="231" t="s">
        <v>304</v>
      </c>
      <c r="U5" s="231" t="s">
        <v>305</v>
      </c>
    </row>
    <row r="6" spans="1:21" ht="12.75">
      <c r="A6" s="9">
        <v>1</v>
      </c>
      <c r="B6" s="9">
        <v>2</v>
      </c>
      <c r="C6" s="9">
        <v>3</v>
      </c>
      <c r="D6" s="9">
        <v>4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>
        <v>17</v>
      </c>
      <c r="Q6" s="9">
        <v>18</v>
      </c>
      <c r="R6" s="9">
        <v>19</v>
      </c>
      <c r="S6" s="9">
        <v>20</v>
      </c>
      <c r="T6" s="9">
        <v>21</v>
      </c>
      <c r="U6" s="9">
        <v>22</v>
      </c>
    </row>
    <row r="7" spans="1:21" ht="12.75">
      <c r="A7" s="303" t="s">
        <v>102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1:21" ht="22.5">
      <c r="A8" s="17" t="s">
        <v>24</v>
      </c>
      <c r="B8" s="58" t="s">
        <v>217</v>
      </c>
      <c r="C8" s="17">
        <v>0</v>
      </c>
      <c r="D8" s="17">
        <v>8</v>
      </c>
      <c r="E8" s="17">
        <v>0</v>
      </c>
      <c r="F8" s="17">
        <f>SUM(F9:F16)</f>
        <v>806</v>
      </c>
      <c r="G8" s="17">
        <f>SUM(G9:G16)</f>
        <v>275</v>
      </c>
      <c r="H8" s="17">
        <f>SUM(H9:H16)</f>
        <v>531</v>
      </c>
      <c r="I8" s="17">
        <f>SUM(I9:I16)</f>
        <v>233</v>
      </c>
      <c r="J8" s="17">
        <f>SUM(J9:J16)</f>
        <v>298</v>
      </c>
      <c r="K8" s="17"/>
      <c r="L8" s="17"/>
      <c r="M8" s="17"/>
      <c r="N8" s="17"/>
      <c r="O8" s="17"/>
      <c r="P8" s="18" t="s">
        <v>101</v>
      </c>
      <c r="Q8" s="18" t="s">
        <v>103</v>
      </c>
      <c r="R8" s="18" t="s">
        <v>104</v>
      </c>
      <c r="S8" s="18" t="s">
        <v>105</v>
      </c>
      <c r="T8" s="18" t="s">
        <v>313</v>
      </c>
      <c r="U8" s="18" t="s">
        <v>106</v>
      </c>
    </row>
    <row r="9" spans="1:21" ht="15" customHeight="1">
      <c r="A9" s="33" t="s">
        <v>25</v>
      </c>
      <c r="B9" s="31" t="s">
        <v>26</v>
      </c>
      <c r="C9" s="19"/>
      <c r="D9" s="19">
        <v>5</v>
      </c>
      <c r="E9" s="19"/>
      <c r="F9" s="19">
        <v>72</v>
      </c>
      <c r="G9" s="19">
        <v>24</v>
      </c>
      <c r="H9" s="20">
        <v>48</v>
      </c>
      <c r="I9" s="21">
        <v>40</v>
      </c>
      <c r="J9" s="19">
        <v>8</v>
      </c>
      <c r="K9" s="19"/>
      <c r="L9" s="19"/>
      <c r="M9" s="19"/>
      <c r="N9" s="19"/>
      <c r="O9" s="19"/>
      <c r="P9" s="20"/>
      <c r="Q9" s="20"/>
      <c r="R9" s="20" t="s">
        <v>27</v>
      </c>
      <c r="S9" s="20"/>
      <c r="T9" s="20"/>
      <c r="U9" s="20"/>
    </row>
    <row r="10" spans="1:21" ht="13.5" customHeight="1">
      <c r="A10" s="33" t="s">
        <v>28</v>
      </c>
      <c r="B10" s="31" t="s">
        <v>12</v>
      </c>
      <c r="C10" s="19"/>
      <c r="D10" s="19">
        <v>3</v>
      </c>
      <c r="E10" s="19"/>
      <c r="F10" s="19">
        <v>72</v>
      </c>
      <c r="G10" s="19">
        <v>24</v>
      </c>
      <c r="H10" s="20">
        <v>48</v>
      </c>
      <c r="I10" s="19">
        <v>26</v>
      </c>
      <c r="J10" s="19">
        <v>22</v>
      </c>
      <c r="K10" s="19"/>
      <c r="L10" s="19"/>
      <c r="M10" s="19"/>
      <c r="N10" s="19"/>
      <c r="O10" s="19"/>
      <c r="P10" s="20" t="s">
        <v>11</v>
      </c>
      <c r="Q10" s="20"/>
      <c r="R10" s="20"/>
      <c r="S10" s="20"/>
      <c r="T10" s="20"/>
      <c r="U10" s="20"/>
    </row>
    <row r="11" spans="1:21" ht="15.75" customHeight="1">
      <c r="A11" s="33" t="s">
        <v>29</v>
      </c>
      <c r="B11" s="31" t="s">
        <v>30</v>
      </c>
      <c r="C11" s="19"/>
      <c r="D11" s="19">
        <v>4</v>
      </c>
      <c r="E11" s="19"/>
      <c r="F11" s="19">
        <v>95</v>
      </c>
      <c r="G11" s="19">
        <v>38</v>
      </c>
      <c r="H11" s="20">
        <v>57</v>
      </c>
      <c r="I11" s="19">
        <v>46</v>
      </c>
      <c r="J11" s="19">
        <v>11</v>
      </c>
      <c r="K11" s="19"/>
      <c r="L11" s="19"/>
      <c r="M11" s="19"/>
      <c r="N11" s="19"/>
      <c r="O11" s="19"/>
      <c r="P11" s="20"/>
      <c r="Q11" s="20" t="s">
        <v>31</v>
      </c>
      <c r="R11" s="20"/>
      <c r="S11" s="20"/>
      <c r="T11" s="20"/>
      <c r="U11" s="20"/>
    </row>
    <row r="12" spans="1:21" ht="18.75" customHeight="1">
      <c r="A12" s="33" t="s">
        <v>32</v>
      </c>
      <c r="B12" s="138" t="s">
        <v>261</v>
      </c>
      <c r="C12" s="19"/>
      <c r="D12" s="22">
        <v>8</v>
      </c>
      <c r="E12" s="19"/>
      <c r="F12" s="19">
        <v>285</v>
      </c>
      <c r="G12" s="19">
        <v>95</v>
      </c>
      <c r="H12" s="20">
        <v>190</v>
      </c>
      <c r="I12" s="21">
        <v>0</v>
      </c>
      <c r="J12" s="21">
        <v>190</v>
      </c>
      <c r="K12" s="19"/>
      <c r="L12" s="19"/>
      <c r="M12" s="19"/>
      <c r="N12" s="19"/>
      <c r="O12" s="19"/>
      <c r="P12" s="20" t="s">
        <v>10</v>
      </c>
      <c r="Q12" s="20" t="s">
        <v>16</v>
      </c>
      <c r="R12" s="20" t="s">
        <v>33</v>
      </c>
      <c r="S12" s="20" t="s">
        <v>34</v>
      </c>
      <c r="T12" s="356" t="s">
        <v>312</v>
      </c>
      <c r="U12" s="356" t="s">
        <v>35</v>
      </c>
    </row>
    <row r="13" spans="1:21" ht="13.5" customHeight="1">
      <c r="A13" s="33" t="s">
        <v>36</v>
      </c>
      <c r="B13" s="34" t="s">
        <v>37</v>
      </c>
      <c r="C13" s="19"/>
      <c r="D13" s="19">
        <v>3</v>
      </c>
      <c r="E13" s="19"/>
      <c r="F13" s="19">
        <v>48</v>
      </c>
      <c r="G13" s="19">
        <v>16</v>
      </c>
      <c r="H13" s="20">
        <v>32</v>
      </c>
      <c r="I13" s="21">
        <v>24</v>
      </c>
      <c r="J13" s="19">
        <v>8</v>
      </c>
      <c r="K13" s="19"/>
      <c r="L13" s="19"/>
      <c r="M13" s="19"/>
      <c r="N13" s="19"/>
      <c r="O13" s="19"/>
      <c r="P13" s="20" t="s">
        <v>10</v>
      </c>
      <c r="Q13" s="20"/>
      <c r="R13" s="20"/>
      <c r="S13" s="20"/>
      <c r="T13" s="20"/>
      <c r="U13" s="20"/>
    </row>
    <row r="14" spans="1:21" ht="17.25" customHeight="1">
      <c r="A14" s="33" t="s">
        <v>38</v>
      </c>
      <c r="B14" s="193" t="s">
        <v>39</v>
      </c>
      <c r="C14" s="19"/>
      <c r="D14" s="19">
        <v>4</v>
      </c>
      <c r="E14" s="19"/>
      <c r="F14" s="19">
        <v>105</v>
      </c>
      <c r="G14" s="19">
        <v>35</v>
      </c>
      <c r="H14" s="20">
        <v>70</v>
      </c>
      <c r="I14" s="19">
        <v>40</v>
      </c>
      <c r="J14" s="19">
        <v>30</v>
      </c>
      <c r="K14" s="19"/>
      <c r="L14" s="19"/>
      <c r="M14" s="19"/>
      <c r="N14" s="19"/>
      <c r="O14" s="19"/>
      <c r="P14" s="20" t="s">
        <v>10</v>
      </c>
      <c r="Q14" s="20" t="s">
        <v>16</v>
      </c>
      <c r="R14" s="20"/>
      <c r="S14" s="20"/>
      <c r="T14" s="20"/>
      <c r="U14" s="20"/>
    </row>
    <row r="15" spans="1:21" ht="16.5" customHeight="1">
      <c r="A15" s="33" t="s">
        <v>40</v>
      </c>
      <c r="B15" s="34" t="s">
        <v>41</v>
      </c>
      <c r="C15" s="19"/>
      <c r="D15" s="19">
        <v>4</v>
      </c>
      <c r="E15" s="19"/>
      <c r="F15" s="19">
        <v>57</v>
      </c>
      <c r="G15" s="19">
        <v>19</v>
      </c>
      <c r="H15" s="20">
        <v>38</v>
      </c>
      <c r="I15" s="19">
        <v>30</v>
      </c>
      <c r="J15" s="19">
        <v>8</v>
      </c>
      <c r="K15" s="19"/>
      <c r="L15" s="19"/>
      <c r="M15" s="19"/>
      <c r="N15" s="19"/>
      <c r="O15" s="19"/>
      <c r="P15" s="20"/>
      <c r="Q15" s="20" t="s">
        <v>16</v>
      </c>
      <c r="R15" s="20"/>
      <c r="S15" s="20"/>
      <c r="T15" s="20"/>
      <c r="U15" s="20"/>
    </row>
    <row r="16" spans="1:21" ht="18.75" customHeight="1">
      <c r="A16" s="33" t="s">
        <v>42</v>
      </c>
      <c r="B16" s="193" t="s">
        <v>264</v>
      </c>
      <c r="C16" s="19"/>
      <c r="D16" s="19">
        <v>3</v>
      </c>
      <c r="E16" s="19"/>
      <c r="F16" s="19">
        <v>72</v>
      </c>
      <c r="G16" s="19">
        <v>24</v>
      </c>
      <c r="H16" s="20">
        <v>48</v>
      </c>
      <c r="I16" s="19">
        <v>27</v>
      </c>
      <c r="J16" s="19">
        <v>21</v>
      </c>
      <c r="K16" s="19"/>
      <c r="L16" s="19"/>
      <c r="M16" s="19"/>
      <c r="N16" s="19"/>
      <c r="O16" s="19"/>
      <c r="P16" s="20" t="s">
        <v>11</v>
      </c>
      <c r="Q16" s="20"/>
      <c r="R16" s="20"/>
      <c r="S16" s="20"/>
      <c r="T16" s="20"/>
      <c r="U16" s="20"/>
    </row>
    <row r="17" spans="1:21" s="23" customFormat="1" ht="24" customHeight="1">
      <c r="A17" s="14" t="s">
        <v>43</v>
      </c>
      <c r="B17" s="59" t="s">
        <v>218</v>
      </c>
      <c r="C17" s="14">
        <v>0</v>
      </c>
      <c r="D17" s="14">
        <v>2</v>
      </c>
      <c r="E17" s="14">
        <v>0</v>
      </c>
      <c r="F17" s="14">
        <f>SUM(F18:F19)</f>
        <v>189</v>
      </c>
      <c r="G17" s="14">
        <f>SUM(G18:G19)</f>
        <v>63</v>
      </c>
      <c r="H17" s="14">
        <f>SUM(H18:H19)</f>
        <v>126</v>
      </c>
      <c r="I17" s="14">
        <f>SUM(I18:I19)</f>
        <v>70</v>
      </c>
      <c r="J17" s="14">
        <f>SUM(J18:J19)</f>
        <v>56</v>
      </c>
      <c r="K17" s="14"/>
      <c r="L17" s="14"/>
      <c r="M17" s="14"/>
      <c r="N17" s="14"/>
      <c r="O17" s="14"/>
      <c r="P17" s="24" t="s">
        <v>107</v>
      </c>
      <c r="Q17" s="24" t="s">
        <v>108</v>
      </c>
      <c r="R17" s="24" t="s">
        <v>109</v>
      </c>
      <c r="S17" s="24" t="s">
        <v>105</v>
      </c>
      <c r="T17" s="14"/>
      <c r="U17" s="14"/>
    </row>
    <row r="18" spans="1:21" ht="12.75">
      <c r="A18" s="5" t="s">
        <v>44</v>
      </c>
      <c r="B18" s="11" t="s">
        <v>13</v>
      </c>
      <c r="C18" s="12"/>
      <c r="D18" s="12">
        <v>3</v>
      </c>
      <c r="E18" s="12"/>
      <c r="F18" s="12">
        <v>48</v>
      </c>
      <c r="G18" s="12">
        <v>16</v>
      </c>
      <c r="H18" s="12">
        <v>32</v>
      </c>
      <c r="I18" s="12">
        <v>18</v>
      </c>
      <c r="J18" s="12">
        <v>14</v>
      </c>
      <c r="K18" s="12"/>
      <c r="L18" s="12"/>
      <c r="M18" s="12"/>
      <c r="N18" s="12"/>
      <c r="O18" s="12"/>
      <c r="P18" s="12" t="s">
        <v>10</v>
      </c>
      <c r="Q18" s="12"/>
      <c r="R18" s="12"/>
      <c r="S18" s="12"/>
      <c r="T18" s="12"/>
      <c r="U18" s="12"/>
    </row>
    <row r="19" spans="1:21" ht="36" customHeight="1">
      <c r="A19" s="5" t="s">
        <v>45</v>
      </c>
      <c r="B19" s="27" t="s">
        <v>146</v>
      </c>
      <c r="C19" s="12"/>
      <c r="D19" s="12">
        <v>5</v>
      </c>
      <c r="E19" s="12"/>
      <c r="F19" s="12">
        <v>141</v>
      </c>
      <c r="G19" s="12">
        <v>47</v>
      </c>
      <c r="H19" s="12">
        <v>94</v>
      </c>
      <c r="I19" s="12">
        <v>52</v>
      </c>
      <c r="J19" s="16">
        <v>42</v>
      </c>
      <c r="K19" s="12"/>
      <c r="L19" s="12"/>
      <c r="M19" s="12"/>
      <c r="N19" s="12"/>
      <c r="O19" s="12"/>
      <c r="P19" s="12" t="s">
        <v>10</v>
      </c>
      <c r="Q19" s="12" t="s">
        <v>16</v>
      </c>
      <c r="R19" s="12" t="s">
        <v>33</v>
      </c>
      <c r="S19" s="12"/>
      <c r="T19" s="12"/>
      <c r="U19" s="12"/>
    </row>
    <row r="20" spans="1:21" ht="34.5" customHeight="1">
      <c r="A20" s="17" t="s">
        <v>46</v>
      </c>
      <c r="B20" s="58" t="s">
        <v>113</v>
      </c>
      <c r="C20" s="17">
        <v>10</v>
      </c>
      <c r="D20" s="17">
        <v>7</v>
      </c>
      <c r="E20" s="17">
        <v>1</v>
      </c>
      <c r="F20" s="17">
        <f>SUM(F21:F31)</f>
        <v>1305</v>
      </c>
      <c r="G20" s="17">
        <f>SUM(G21:G31)</f>
        <v>435</v>
      </c>
      <c r="H20" s="17">
        <f>SUM(H21:H31)</f>
        <v>870</v>
      </c>
      <c r="I20" s="17">
        <f>SUM(I21:I31)</f>
        <v>645</v>
      </c>
      <c r="J20" s="17">
        <f>SUM(J21:J31)</f>
        <v>226</v>
      </c>
      <c r="K20" s="17"/>
      <c r="L20" s="17"/>
      <c r="M20" s="17"/>
      <c r="N20" s="17"/>
      <c r="O20" s="17"/>
      <c r="P20" s="18" t="s">
        <v>110</v>
      </c>
      <c r="Q20" s="18" t="s">
        <v>111</v>
      </c>
      <c r="R20" s="18" t="s">
        <v>112</v>
      </c>
      <c r="S20" s="18" t="s">
        <v>265</v>
      </c>
      <c r="T20" s="17"/>
      <c r="U20" s="17"/>
    </row>
    <row r="21" spans="1:21" s="183" customFormat="1" ht="12.75">
      <c r="A21" s="179" t="s">
        <v>47</v>
      </c>
      <c r="B21" s="180" t="s">
        <v>48</v>
      </c>
      <c r="C21" s="181">
        <v>3.4</v>
      </c>
      <c r="D21" s="181"/>
      <c r="E21" s="181"/>
      <c r="F21" s="181">
        <v>210</v>
      </c>
      <c r="G21" s="181">
        <v>70</v>
      </c>
      <c r="H21" s="181">
        <v>140</v>
      </c>
      <c r="I21" s="181">
        <v>107</v>
      </c>
      <c r="J21" s="181">
        <v>33</v>
      </c>
      <c r="K21" s="181"/>
      <c r="L21" s="181"/>
      <c r="M21" s="181"/>
      <c r="N21" s="181"/>
      <c r="O21" s="181"/>
      <c r="P21" s="182" t="s">
        <v>14</v>
      </c>
      <c r="Q21" s="182" t="s">
        <v>253</v>
      </c>
      <c r="R21" s="182"/>
      <c r="S21" s="182"/>
      <c r="T21" s="181"/>
      <c r="U21" s="181"/>
    </row>
    <row r="22" spans="1:21" s="183" customFormat="1" ht="16.5" customHeight="1">
      <c r="A22" s="179" t="s">
        <v>49</v>
      </c>
      <c r="B22" s="180" t="s">
        <v>50</v>
      </c>
      <c r="C22" s="181">
        <v>5.6</v>
      </c>
      <c r="D22" s="181"/>
      <c r="E22" s="181"/>
      <c r="F22" s="181">
        <v>198</v>
      </c>
      <c r="G22" s="181">
        <v>66</v>
      </c>
      <c r="H22" s="181">
        <v>132</v>
      </c>
      <c r="I22" s="184">
        <v>99</v>
      </c>
      <c r="J22" s="181">
        <v>33</v>
      </c>
      <c r="K22" s="181"/>
      <c r="L22" s="181"/>
      <c r="M22" s="181"/>
      <c r="N22" s="181"/>
      <c r="O22" s="181"/>
      <c r="P22" s="182"/>
      <c r="Q22" s="182"/>
      <c r="R22" s="182" t="s">
        <v>27</v>
      </c>
      <c r="S22" s="182" t="s">
        <v>78</v>
      </c>
      <c r="T22" s="181"/>
      <c r="U22" s="181"/>
    </row>
    <row r="23" spans="1:21" ht="26.25">
      <c r="A23" s="7" t="s">
        <v>51</v>
      </c>
      <c r="B23" s="31" t="s">
        <v>272</v>
      </c>
      <c r="C23" s="19"/>
      <c r="D23" s="19">
        <v>4</v>
      </c>
      <c r="E23" s="19"/>
      <c r="F23" s="19">
        <v>57</v>
      </c>
      <c r="G23" s="19">
        <v>19</v>
      </c>
      <c r="H23" s="19">
        <v>38</v>
      </c>
      <c r="I23" s="21">
        <v>26</v>
      </c>
      <c r="J23" s="19">
        <v>13</v>
      </c>
      <c r="K23" s="19"/>
      <c r="L23" s="19"/>
      <c r="M23" s="19"/>
      <c r="N23" s="19"/>
      <c r="O23" s="19"/>
      <c r="P23" s="20"/>
      <c r="Q23" s="20" t="s">
        <v>115</v>
      </c>
      <c r="R23" s="20"/>
      <c r="S23" s="20"/>
      <c r="T23" s="19"/>
      <c r="U23" s="19"/>
    </row>
    <row r="24" spans="1:21" ht="12.75">
      <c r="A24" s="7" t="s">
        <v>52</v>
      </c>
      <c r="B24" s="31" t="s">
        <v>53</v>
      </c>
      <c r="C24" s="19"/>
      <c r="D24" s="19">
        <v>6</v>
      </c>
      <c r="E24" s="19"/>
      <c r="F24" s="19">
        <v>99</v>
      </c>
      <c r="G24" s="19">
        <v>33</v>
      </c>
      <c r="H24" s="19">
        <v>66</v>
      </c>
      <c r="I24" s="19">
        <v>48</v>
      </c>
      <c r="J24" s="19">
        <v>18</v>
      </c>
      <c r="K24" s="19"/>
      <c r="L24" s="19"/>
      <c r="M24" s="19"/>
      <c r="N24" s="19"/>
      <c r="O24" s="19"/>
      <c r="P24" s="19"/>
      <c r="Q24" s="19"/>
      <c r="R24" s="20" t="s">
        <v>33</v>
      </c>
      <c r="S24" s="20" t="s">
        <v>34</v>
      </c>
      <c r="T24" s="19"/>
      <c r="U24" s="19"/>
    </row>
    <row r="25" spans="1:21" ht="12.75">
      <c r="A25" s="7" t="s">
        <v>54</v>
      </c>
      <c r="B25" s="31" t="s">
        <v>55</v>
      </c>
      <c r="C25" s="19">
        <v>5</v>
      </c>
      <c r="D25" s="19"/>
      <c r="E25" s="19"/>
      <c r="F25" s="19">
        <v>111</v>
      </c>
      <c r="G25" s="19">
        <v>37</v>
      </c>
      <c r="H25" s="19">
        <v>74</v>
      </c>
      <c r="I25" s="19">
        <v>63</v>
      </c>
      <c r="J25" s="19">
        <v>11</v>
      </c>
      <c r="K25" s="19"/>
      <c r="L25" s="19"/>
      <c r="M25" s="19"/>
      <c r="N25" s="19"/>
      <c r="O25" s="19"/>
      <c r="P25" s="19"/>
      <c r="Q25" s="19" t="s">
        <v>115</v>
      </c>
      <c r="R25" s="20" t="s">
        <v>116</v>
      </c>
      <c r="S25" s="20"/>
      <c r="T25" s="19"/>
      <c r="U25" s="19"/>
    </row>
    <row r="26" spans="1:21" ht="12.75">
      <c r="A26" s="7" t="s">
        <v>57</v>
      </c>
      <c r="B26" s="31" t="s">
        <v>58</v>
      </c>
      <c r="C26" s="19"/>
      <c r="D26" s="19">
        <v>4</v>
      </c>
      <c r="E26" s="19"/>
      <c r="F26" s="19">
        <v>105</v>
      </c>
      <c r="G26" s="19">
        <v>35</v>
      </c>
      <c r="H26" s="19">
        <v>70</v>
      </c>
      <c r="I26" s="19">
        <v>55</v>
      </c>
      <c r="J26" s="19">
        <v>15</v>
      </c>
      <c r="K26" s="19"/>
      <c r="L26" s="19"/>
      <c r="M26" s="19"/>
      <c r="N26" s="19"/>
      <c r="O26" s="19"/>
      <c r="P26" s="20" t="s">
        <v>10</v>
      </c>
      <c r="Q26" s="20" t="s">
        <v>16</v>
      </c>
      <c r="R26" s="19"/>
      <c r="S26" s="19"/>
      <c r="T26" s="19"/>
      <c r="U26" s="19"/>
    </row>
    <row r="27" spans="1:21" s="183" customFormat="1" ht="26.25">
      <c r="A27" s="185" t="s">
        <v>59</v>
      </c>
      <c r="B27" s="186" t="s">
        <v>143</v>
      </c>
      <c r="C27" s="182" t="s">
        <v>114</v>
      </c>
      <c r="D27" s="182"/>
      <c r="E27" s="187">
        <v>6</v>
      </c>
      <c r="F27" s="187">
        <v>204</v>
      </c>
      <c r="G27" s="187">
        <v>68</v>
      </c>
      <c r="H27" s="187">
        <v>136</v>
      </c>
      <c r="I27" s="187">
        <v>104</v>
      </c>
      <c r="J27" s="187">
        <v>32</v>
      </c>
      <c r="K27" s="187"/>
      <c r="L27" s="187"/>
      <c r="M27" s="187"/>
      <c r="N27" s="187"/>
      <c r="O27" s="187"/>
      <c r="P27" s="187" t="s">
        <v>10</v>
      </c>
      <c r="Q27" s="187" t="s">
        <v>16</v>
      </c>
      <c r="R27" s="187" t="s">
        <v>33</v>
      </c>
      <c r="S27" s="187" t="s">
        <v>34</v>
      </c>
      <c r="T27" s="187"/>
      <c r="U27" s="187"/>
    </row>
    <row r="28" spans="1:21" ht="24">
      <c r="A28" s="6" t="s">
        <v>60</v>
      </c>
      <c r="B28" s="32" t="s">
        <v>61</v>
      </c>
      <c r="C28" s="29"/>
      <c r="D28" s="20">
        <v>5</v>
      </c>
      <c r="E28" s="30"/>
      <c r="F28" s="30">
        <v>54</v>
      </c>
      <c r="G28" s="30">
        <v>18</v>
      </c>
      <c r="H28" s="30">
        <v>36</v>
      </c>
      <c r="I28" s="30">
        <v>20</v>
      </c>
      <c r="J28" s="30">
        <v>16</v>
      </c>
      <c r="K28" s="30"/>
      <c r="L28" s="30"/>
      <c r="M28" s="30"/>
      <c r="N28" s="30"/>
      <c r="O28" s="30"/>
      <c r="P28" s="30"/>
      <c r="Q28" s="30"/>
      <c r="R28" s="30" t="s">
        <v>56</v>
      </c>
      <c r="S28" s="30"/>
      <c r="T28" s="30"/>
      <c r="U28" s="30"/>
    </row>
    <row r="29" spans="1:21" ht="12.75">
      <c r="A29" s="7" t="s">
        <v>117</v>
      </c>
      <c r="B29" s="32" t="s">
        <v>62</v>
      </c>
      <c r="C29" s="19">
        <v>6</v>
      </c>
      <c r="D29" s="19">
        <v>5</v>
      </c>
      <c r="E29" s="19"/>
      <c r="F29" s="19">
        <v>99</v>
      </c>
      <c r="G29" s="19">
        <v>33</v>
      </c>
      <c r="H29" s="19">
        <v>66</v>
      </c>
      <c r="I29" s="21">
        <v>40</v>
      </c>
      <c r="J29" s="19">
        <v>26</v>
      </c>
      <c r="K29" s="19"/>
      <c r="L29" s="19"/>
      <c r="M29" s="19"/>
      <c r="N29" s="19"/>
      <c r="O29" s="19"/>
      <c r="P29" s="19"/>
      <c r="Q29" s="19"/>
      <c r="R29" s="19" t="s">
        <v>33</v>
      </c>
      <c r="S29" s="19" t="s">
        <v>34</v>
      </c>
      <c r="T29" s="19"/>
      <c r="U29" s="19"/>
    </row>
    <row r="30" spans="1:21" ht="12.75">
      <c r="A30" s="26" t="s">
        <v>117</v>
      </c>
      <c r="B30" s="32" t="s">
        <v>63</v>
      </c>
      <c r="C30" s="19"/>
      <c r="D30" s="19">
        <v>4</v>
      </c>
      <c r="E30" s="19"/>
      <c r="F30" s="19">
        <v>105</v>
      </c>
      <c r="G30" s="19">
        <v>35</v>
      </c>
      <c r="H30" s="19">
        <v>70</v>
      </c>
      <c r="I30" s="21">
        <v>48</v>
      </c>
      <c r="J30" s="19">
        <v>22</v>
      </c>
      <c r="K30" s="19"/>
      <c r="L30" s="19"/>
      <c r="M30" s="19"/>
      <c r="N30" s="19"/>
      <c r="O30" s="19"/>
      <c r="P30" s="20" t="s">
        <v>10</v>
      </c>
      <c r="Q30" s="20" t="s">
        <v>16</v>
      </c>
      <c r="R30" s="19"/>
      <c r="S30" s="19"/>
      <c r="T30" s="19"/>
      <c r="U30" s="19"/>
    </row>
    <row r="31" spans="1:21" ht="12.75">
      <c r="A31" s="26" t="s">
        <v>263</v>
      </c>
      <c r="B31" s="194" t="s">
        <v>262</v>
      </c>
      <c r="C31" s="19"/>
      <c r="D31" s="19">
        <v>6</v>
      </c>
      <c r="E31" s="19"/>
      <c r="F31" s="19">
        <v>63</v>
      </c>
      <c r="G31" s="19">
        <v>21</v>
      </c>
      <c r="H31" s="19">
        <v>42</v>
      </c>
      <c r="I31" s="195">
        <v>35</v>
      </c>
      <c r="J31" s="195">
        <v>7</v>
      </c>
      <c r="K31" s="19"/>
      <c r="L31" s="19"/>
      <c r="M31" s="19"/>
      <c r="N31" s="19"/>
      <c r="O31" s="19"/>
      <c r="P31" s="20"/>
      <c r="Q31" s="20"/>
      <c r="R31" s="19"/>
      <c r="S31" s="19" t="s">
        <v>34</v>
      </c>
      <c r="T31" s="19"/>
      <c r="U31" s="19"/>
    </row>
    <row r="32" spans="1:21" ht="30.75" customHeight="1">
      <c r="A32" s="14" t="s">
        <v>64</v>
      </c>
      <c r="B32" s="62" t="s">
        <v>65</v>
      </c>
      <c r="C32" s="14">
        <f>C33+C38+C43</f>
        <v>3</v>
      </c>
      <c r="D32" s="14"/>
      <c r="E32" s="14"/>
      <c r="F32" s="14">
        <f>F33+F38+F43</f>
        <v>2830</v>
      </c>
      <c r="G32" s="14">
        <f>G33+G38+G43</f>
        <v>937</v>
      </c>
      <c r="H32" s="14">
        <f>H33+H38+H43</f>
        <v>1893</v>
      </c>
      <c r="I32" s="14"/>
      <c r="J32" s="14"/>
      <c r="K32" s="14"/>
      <c r="L32" s="15"/>
      <c r="M32" s="15"/>
      <c r="N32" s="15"/>
      <c r="O32" s="15"/>
      <c r="P32" s="24" t="s">
        <v>110</v>
      </c>
      <c r="Q32" s="24" t="s">
        <v>135</v>
      </c>
      <c r="R32" s="24" t="s">
        <v>136</v>
      </c>
      <c r="S32" s="24" t="s">
        <v>137</v>
      </c>
      <c r="T32" s="357" t="s">
        <v>307</v>
      </c>
      <c r="U32" s="24" t="s">
        <v>308</v>
      </c>
    </row>
    <row r="33" spans="1:21" ht="75.75" customHeight="1">
      <c r="A33" s="42" t="s">
        <v>66</v>
      </c>
      <c r="B33" s="192" t="s">
        <v>118</v>
      </c>
      <c r="C33" s="43">
        <v>1</v>
      </c>
      <c r="D33" s="46">
        <v>4</v>
      </c>
      <c r="E33" s="42"/>
      <c r="F33" s="42">
        <f>F34</f>
        <v>855</v>
      </c>
      <c r="G33" s="42">
        <v>285</v>
      </c>
      <c r="H33" s="42">
        <f>H34</f>
        <v>570</v>
      </c>
      <c r="I33" s="43"/>
      <c r="J33" s="43"/>
      <c r="K33" s="43"/>
      <c r="L33" s="43"/>
      <c r="M33" s="43"/>
      <c r="N33" s="43"/>
      <c r="O33" s="43"/>
      <c r="P33" s="42" t="s">
        <v>119</v>
      </c>
      <c r="Q33" s="42" t="s">
        <v>120</v>
      </c>
      <c r="R33" s="42" t="s">
        <v>76</v>
      </c>
      <c r="S33" s="42" t="s">
        <v>77</v>
      </c>
      <c r="T33" s="358" t="s">
        <v>309</v>
      </c>
      <c r="U33" s="42" t="s">
        <v>79</v>
      </c>
    </row>
    <row r="34" spans="1:21" ht="50.25" customHeight="1">
      <c r="A34" s="38" t="s">
        <v>121</v>
      </c>
      <c r="B34" s="61" t="s">
        <v>147</v>
      </c>
      <c r="C34" s="6">
        <v>8</v>
      </c>
      <c r="D34" s="178" t="s">
        <v>257</v>
      </c>
      <c r="E34" s="40"/>
      <c r="F34" s="40">
        <v>855</v>
      </c>
      <c r="G34" s="40">
        <v>285</v>
      </c>
      <c r="H34" s="40">
        <v>570</v>
      </c>
      <c r="I34" s="40"/>
      <c r="J34" s="40"/>
      <c r="K34" s="39"/>
      <c r="L34" s="39"/>
      <c r="M34" s="39"/>
      <c r="N34" s="39"/>
      <c r="O34" s="39"/>
      <c r="P34" s="41" t="s">
        <v>119</v>
      </c>
      <c r="Q34" s="41" t="s">
        <v>120</v>
      </c>
      <c r="R34" s="41" t="s">
        <v>76</v>
      </c>
      <c r="S34" s="41" t="s">
        <v>77</v>
      </c>
      <c r="T34" s="359" t="s">
        <v>309</v>
      </c>
      <c r="U34" s="41" t="s">
        <v>79</v>
      </c>
    </row>
    <row r="35" spans="1:21" ht="13.5" customHeight="1">
      <c r="A35" s="177"/>
      <c r="B35" s="27" t="s">
        <v>219</v>
      </c>
      <c r="C35" s="10"/>
      <c r="D35" s="10"/>
      <c r="E35" s="10"/>
      <c r="F35" s="37" t="s">
        <v>67</v>
      </c>
      <c r="G35" s="37" t="s">
        <v>68</v>
      </c>
      <c r="H35" s="37" t="s">
        <v>69</v>
      </c>
      <c r="I35" s="139" t="s">
        <v>70</v>
      </c>
      <c r="J35" s="139" t="s">
        <v>71</v>
      </c>
      <c r="K35" s="10"/>
      <c r="L35" s="10"/>
      <c r="M35" s="10"/>
      <c r="N35" s="10"/>
      <c r="O35" s="10"/>
      <c r="P35" s="36" t="s">
        <v>119</v>
      </c>
      <c r="Q35" s="36" t="s">
        <v>120</v>
      </c>
      <c r="R35" s="36" t="s">
        <v>76</v>
      </c>
      <c r="S35" s="36" t="s">
        <v>77</v>
      </c>
      <c r="T35" s="360" t="s">
        <v>309</v>
      </c>
      <c r="U35" s="36" t="s">
        <v>79</v>
      </c>
    </row>
    <row r="36" spans="1:21" ht="12.75">
      <c r="A36" s="177"/>
      <c r="B36" s="27" t="s">
        <v>220</v>
      </c>
      <c r="C36" s="10"/>
      <c r="D36" s="10"/>
      <c r="E36" s="10"/>
      <c r="F36" s="12" t="s">
        <v>67</v>
      </c>
      <c r="G36" s="12" t="s">
        <v>68</v>
      </c>
      <c r="H36" s="12" t="s">
        <v>69</v>
      </c>
      <c r="I36" s="16" t="s">
        <v>72</v>
      </c>
      <c r="J36" s="16" t="s">
        <v>73</v>
      </c>
      <c r="K36" s="10"/>
      <c r="L36" s="10"/>
      <c r="M36" s="10"/>
      <c r="N36" s="10"/>
      <c r="O36" s="10"/>
      <c r="P36" s="36" t="s">
        <v>119</v>
      </c>
      <c r="Q36" s="36" t="s">
        <v>120</v>
      </c>
      <c r="R36" s="36" t="s">
        <v>76</v>
      </c>
      <c r="S36" s="36" t="s">
        <v>77</v>
      </c>
      <c r="T36" s="360" t="s">
        <v>309</v>
      </c>
      <c r="U36" s="36" t="s">
        <v>79</v>
      </c>
    </row>
    <row r="37" spans="1:21" ht="12.75">
      <c r="A37" s="36" t="s">
        <v>248</v>
      </c>
      <c r="B37" s="35" t="s">
        <v>132</v>
      </c>
      <c r="C37" s="136"/>
      <c r="D37" s="36">
        <v>4.5</v>
      </c>
      <c r="E37" s="36"/>
      <c r="F37" s="36"/>
      <c r="G37" s="36"/>
      <c r="H37" s="36">
        <v>288</v>
      </c>
      <c r="I37" s="36"/>
      <c r="J37" s="36"/>
      <c r="K37" s="36"/>
      <c r="L37" s="36">
        <v>288</v>
      </c>
      <c r="M37" s="36"/>
      <c r="N37" s="36"/>
      <c r="O37" s="36"/>
      <c r="P37" s="36"/>
      <c r="Q37" s="36">
        <v>144</v>
      </c>
      <c r="R37" s="36">
        <v>144</v>
      </c>
      <c r="S37" s="36"/>
      <c r="T37" s="360"/>
      <c r="U37" s="36"/>
    </row>
    <row r="38" spans="1:21" ht="50.25" customHeight="1">
      <c r="A38" s="42" t="s">
        <v>74</v>
      </c>
      <c r="B38" s="45" t="s">
        <v>221</v>
      </c>
      <c r="C38" s="42">
        <v>1</v>
      </c>
      <c r="D38" s="42"/>
      <c r="E38" s="42"/>
      <c r="F38" s="132">
        <f>F39+F40+F41</f>
        <v>1732</v>
      </c>
      <c r="G38" s="42">
        <f>G39+G40+G41</f>
        <v>571</v>
      </c>
      <c r="H38" s="42">
        <f>H39+H40+H41</f>
        <v>1161</v>
      </c>
      <c r="I38" s="42">
        <f>I39+I40+I41</f>
        <v>654</v>
      </c>
      <c r="J38" s="42">
        <f>J39+J40+J41</f>
        <v>507</v>
      </c>
      <c r="K38" s="44"/>
      <c r="L38" s="44"/>
      <c r="M38" s="44"/>
      <c r="N38" s="44"/>
      <c r="O38" s="44"/>
      <c r="P38" s="42" t="s">
        <v>14</v>
      </c>
      <c r="Q38" s="42" t="s">
        <v>75</v>
      </c>
      <c r="R38" s="42" t="s">
        <v>76</v>
      </c>
      <c r="S38" s="46" t="s">
        <v>123</v>
      </c>
      <c r="T38" s="361" t="s">
        <v>310</v>
      </c>
      <c r="U38" s="46" t="s">
        <v>124</v>
      </c>
    </row>
    <row r="39" spans="1:21" s="25" customFormat="1" ht="47.25" customHeight="1">
      <c r="A39" s="19" t="s">
        <v>122</v>
      </c>
      <c r="B39" s="28" t="s">
        <v>222</v>
      </c>
      <c r="C39" s="142"/>
      <c r="D39" s="19">
        <v>8</v>
      </c>
      <c r="E39" s="35"/>
      <c r="F39" s="36">
        <v>850</v>
      </c>
      <c r="G39" s="36">
        <v>277</v>
      </c>
      <c r="H39" s="36">
        <v>573</v>
      </c>
      <c r="I39" s="36">
        <v>286</v>
      </c>
      <c r="J39" s="36">
        <v>287</v>
      </c>
      <c r="K39" s="35"/>
      <c r="L39" s="35"/>
      <c r="M39" s="35"/>
      <c r="N39" s="35"/>
      <c r="O39" s="35"/>
      <c r="P39" s="36" t="s">
        <v>14</v>
      </c>
      <c r="Q39" s="36" t="s">
        <v>75</v>
      </c>
      <c r="R39" s="36" t="s">
        <v>76</v>
      </c>
      <c r="S39" s="19" t="s">
        <v>125</v>
      </c>
      <c r="T39" s="356" t="s">
        <v>311</v>
      </c>
      <c r="U39" s="19" t="s">
        <v>126</v>
      </c>
    </row>
    <row r="40" spans="1:21" s="25" customFormat="1" ht="24.75" customHeight="1">
      <c r="A40" s="13" t="s">
        <v>127</v>
      </c>
      <c r="B40" s="28" t="s">
        <v>128</v>
      </c>
      <c r="C40" s="49"/>
      <c r="D40" s="50" t="s">
        <v>259</v>
      </c>
      <c r="E40" s="49"/>
      <c r="F40" s="49">
        <v>513</v>
      </c>
      <c r="G40" s="49">
        <v>171</v>
      </c>
      <c r="H40" s="51">
        <v>342</v>
      </c>
      <c r="I40" s="47">
        <v>200</v>
      </c>
      <c r="J40" s="47">
        <v>142</v>
      </c>
      <c r="K40" s="13"/>
      <c r="L40" s="13"/>
      <c r="M40" s="13"/>
      <c r="N40" s="13"/>
      <c r="O40" s="13"/>
      <c r="P40" s="13"/>
      <c r="Q40" s="13"/>
      <c r="R40" s="13"/>
      <c r="S40" s="13" t="s">
        <v>125</v>
      </c>
      <c r="T40" s="362" t="s">
        <v>311</v>
      </c>
      <c r="U40" s="13" t="s">
        <v>126</v>
      </c>
    </row>
    <row r="41" spans="1:21" ht="24.75" customHeight="1">
      <c r="A41" s="13" t="s">
        <v>129</v>
      </c>
      <c r="B41" s="28" t="s">
        <v>130</v>
      </c>
      <c r="C41" s="49"/>
      <c r="D41" s="50" t="s">
        <v>258</v>
      </c>
      <c r="E41" s="49"/>
      <c r="F41" s="49">
        <v>369</v>
      </c>
      <c r="G41" s="49">
        <v>123</v>
      </c>
      <c r="H41" s="51">
        <v>246</v>
      </c>
      <c r="I41" s="21">
        <v>168</v>
      </c>
      <c r="J41" s="21">
        <v>78</v>
      </c>
      <c r="K41" s="52"/>
      <c r="L41" s="48"/>
      <c r="M41" s="48"/>
      <c r="N41" s="48"/>
      <c r="O41" s="48"/>
      <c r="P41" s="13"/>
      <c r="Q41" s="13"/>
      <c r="R41" s="13"/>
      <c r="S41" s="13" t="s">
        <v>78</v>
      </c>
      <c r="T41" s="362" t="s">
        <v>309</v>
      </c>
      <c r="U41" s="13" t="s">
        <v>79</v>
      </c>
    </row>
    <row r="42" spans="1:21" ht="40.5" customHeight="1">
      <c r="A42" s="36" t="s">
        <v>249</v>
      </c>
      <c r="B42" s="27" t="s">
        <v>133</v>
      </c>
      <c r="C42" s="136"/>
      <c r="D42" s="36">
        <v>6</v>
      </c>
      <c r="E42" s="36"/>
      <c r="F42" s="36"/>
      <c r="G42" s="36"/>
      <c r="H42" s="36">
        <v>108</v>
      </c>
      <c r="I42" s="36"/>
      <c r="J42" s="36"/>
      <c r="K42" s="36"/>
      <c r="L42" s="36"/>
      <c r="M42" s="36">
        <v>108</v>
      </c>
      <c r="N42" s="36"/>
      <c r="O42" s="36"/>
      <c r="P42" s="36"/>
      <c r="Q42" s="36"/>
      <c r="R42" s="36"/>
      <c r="S42" s="36">
        <v>108</v>
      </c>
      <c r="T42" s="360"/>
      <c r="U42" s="36"/>
    </row>
    <row r="43" spans="1:21" ht="33.75" customHeight="1">
      <c r="A43" s="42" t="s">
        <v>80</v>
      </c>
      <c r="B43" s="45" t="s">
        <v>223</v>
      </c>
      <c r="C43" s="42">
        <v>1</v>
      </c>
      <c r="D43" s="42">
        <v>2</v>
      </c>
      <c r="E43" s="42"/>
      <c r="F43" s="42">
        <f>F44</f>
        <v>243</v>
      </c>
      <c r="G43" s="42">
        <f>G44</f>
        <v>81</v>
      </c>
      <c r="H43" s="42">
        <f>H44</f>
        <v>162</v>
      </c>
      <c r="I43" s="42">
        <v>54</v>
      </c>
      <c r="J43" s="42">
        <v>108</v>
      </c>
      <c r="K43" s="42"/>
      <c r="L43" s="42"/>
      <c r="M43" s="42"/>
      <c r="N43" s="42"/>
      <c r="O43" s="42"/>
      <c r="P43" s="42"/>
      <c r="Q43" s="42"/>
      <c r="R43" s="42"/>
      <c r="S43" s="42"/>
      <c r="T43" s="358" t="s">
        <v>309</v>
      </c>
      <c r="U43" s="42" t="s">
        <v>79</v>
      </c>
    </row>
    <row r="44" spans="1:21" ht="40.5" customHeight="1">
      <c r="A44" s="36" t="s">
        <v>131</v>
      </c>
      <c r="B44" s="27" t="s">
        <v>273</v>
      </c>
      <c r="C44" s="36"/>
      <c r="D44" s="36">
        <v>7.8</v>
      </c>
      <c r="E44" s="36"/>
      <c r="F44" s="36">
        <v>243</v>
      </c>
      <c r="G44" s="36">
        <v>81</v>
      </c>
      <c r="H44" s="36">
        <v>162</v>
      </c>
      <c r="I44" s="36">
        <v>54</v>
      </c>
      <c r="J44" s="36">
        <v>108</v>
      </c>
      <c r="K44" s="36">
        <v>20</v>
      </c>
      <c r="L44" s="36"/>
      <c r="M44" s="36"/>
      <c r="N44" s="36"/>
      <c r="O44" s="36"/>
      <c r="P44" s="36"/>
      <c r="Q44" s="36"/>
      <c r="R44" s="36"/>
      <c r="S44" s="36"/>
      <c r="T44" s="360" t="s">
        <v>309</v>
      </c>
      <c r="U44" s="36" t="s">
        <v>79</v>
      </c>
    </row>
    <row r="45" spans="1:21" ht="28.5" customHeight="1">
      <c r="A45" s="36" t="s">
        <v>250</v>
      </c>
      <c r="B45" s="27" t="s">
        <v>274</v>
      </c>
      <c r="C45" s="136"/>
      <c r="D45" s="36">
        <v>7</v>
      </c>
      <c r="E45" s="36"/>
      <c r="F45" s="36"/>
      <c r="G45" s="36"/>
      <c r="H45" s="36">
        <v>108</v>
      </c>
      <c r="I45" s="36"/>
      <c r="J45" s="36"/>
      <c r="K45" s="36"/>
      <c r="L45" s="36"/>
      <c r="M45" s="36">
        <v>108</v>
      </c>
      <c r="N45" s="36"/>
      <c r="O45" s="36"/>
      <c r="P45" s="36"/>
      <c r="Q45" s="36"/>
      <c r="R45" s="36"/>
      <c r="S45" s="36"/>
      <c r="T45" s="36">
        <v>108</v>
      </c>
      <c r="U45" s="36"/>
    </row>
    <row r="46" spans="1:21" s="23" customFormat="1" ht="24.75" customHeight="1">
      <c r="A46" s="54"/>
      <c r="B46" s="55" t="s">
        <v>145</v>
      </c>
      <c r="C46" s="54"/>
      <c r="D46" s="54"/>
      <c r="E46" s="54"/>
      <c r="F46" s="54"/>
      <c r="G46" s="54"/>
      <c r="H46" s="54">
        <v>1008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36" customHeight="1">
      <c r="A47" s="35"/>
      <c r="B47" s="191" t="s">
        <v>271</v>
      </c>
      <c r="C47" s="6"/>
      <c r="D47" s="6"/>
      <c r="E47" s="6"/>
      <c r="F47" s="137">
        <v>5130</v>
      </c>
      <c r="G47" s="6">
        <v>1710</v>
      </c>
      <c r="H47" s="6">
        <f>H43+H38+H33+H20+H17+H8</f>
        <v>3420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38.25" customHeight="1">
      <c r="A48" s="56"/>
      <c r="B48" s="55" t="s">
        <v>142</v>
      </c>
      <c r="C48" s="54"/>
      <c r="D48" s="57"/>
      <c r="E48" s="57"/>
      <c r="F48" s="57"/>
      <c r="G48" s="57"/>
      <c r="H48" s="57">
        <v>504</v>
      </c>
      <c r="I48" s="57"/>
      <c r="J48" s="57"/>
      <c r="K48" s="57"/>
      <c r="L48" s="57">
        <v>288</v>
      </c>
      <c r="M48" s="57">
        <v>216</v>
      </c>
      <c r="N48" s="57"/>
      <c r="O48" s="57"/>
      <c r="P48" s="57"/>
      <c r="Q48" s="57">
        <f>SUM(Q49:Q50)</f>
        <v>144</v>
      </c>
      <c r="R48" s="57">
        <f>SUM(R49:R50)</f>
        <v>144</v>
      </c>
      <c r="S48" s="57">
        <f>SUM(S49:S50)</f>
        <v>108</v>
      </c>
      <c r="T48" s="57">
        <f>SUM(T49:T50)</f>
        <v>108</v>
      </c>
      <c r="U48" s="57"/>
    </row>
    <row r="49" spans="1:21" ht="12.75" customHeight="1">
      <c r="A49" s="36" t="s">
        <v>81</v>
      </c>
      <c r="B49" s="35" t="s">
        <v>132</v>
      </c>
      <c r="C49" s="136"/>
      <c r="D49" s="36">
        <v>4.5</v>
      </c>
      <c r="E49" s="36"/>
      <c r="F49" s="36"/>
      <c r="G49" s="36"/>
      <c r="H49" s="36">
        <v>288</v>
      </c>
      <c r="I49" s="36"/>
      <c r="J49" s="36"/>
      <c r="K49" s="36"/>
      <c r="L49" s="36">
        <v>288</v>
      </c>
      <c r="M49" s="36"/>
      <c r="N49" s="36"/>
      <c r="O49" s="36"/>
      <c r="P49" s="36"/>
      <c r="Q49" s="36">
        <v>144</v>
      </c>
      <c r="R49" s="36">
        <v>144</v>
      </c>
      <c r="S49" s="36"/>
      <c r="T49" s="36"/>
      <c r="U49" s="36"/>
    </row>
    <row r="50" spans="1:21" ht="36">
      <c r="A50" s="36" t="s">
        <v>82</v>
      </c>
      <c r="B50" s="27" t="s">
        <v>133</v>
      </c>
      <c r="C50" s="136"/>
      <c r="D50" s="36">
        <v>6.7</v>
      </c>
      <c r="E50" s="36"/>
      <c r="F50" s="36"/>
      <c r="G50" s="36"/>
      <c r="H50" s="36">
        <v>216</v>
      </c>
      <c r="I50" s="36"/>
      <c r="J50" s="36"/>
      <c r="K50" s="36"/>
      <c r="L50" s="36"/>
      <c r="M50" s="36">
        <v>216</v>
      </c>
      <c r="N50" s="36"/>
      <c r="O50" s="36"/>
      <c r="P50" s="36"/>
      <c r="Q50" s="36"/>
      <c r="R50" s="36"/>
      <c r="S50" s="36">
        <v>108</v>
      </c>
      <c r="T50" s="36">
        <v>108</v>
      </c>
      <c r="U50" s="36"/>
    </row>
    <row r="51" spans="1:21" s="23" customFormat="1" ht="23.25">
      <c r="A51" s="6" t="s">
        <v>134</v>
      </c>
      <c r="B51" s="4" t="s">
        <v>224</v>
      </c>
      <c r="C51" s="9"/>
      <c r="D51" s="6">
        <v>8</v>
      </c>
      <c r="E51" s="6"/>
      <c r="F51" s="6"/>
      <c r="G51" s="6"/>
      <c r="H51" s="6">
        <v>144</v>
      </c>
      <c r="I51" s="6"/>
      <c r="J51" s="6"/>
      <c r="K51" s="6"/>
      <c r="L51" s="6"/>
      <c r="M51" s="6">
        <v>144</v>
      </c>
      <c r="N51" s="6"/>
      <c r="O51" s="6"/>
      <c r="P51" s="6"/>
      <c r="Q51" s="6"/>
      <c r="R51" s="6"/>
      <c r="S51" s="6"/>
      <c r="T51" s="6"/>
      <c r="U51" s="6">
        <v>144</v>
      </c>
    </row>
    <row r="52" spans="1:21" s="23" customFormat="1" ht="23.25">
      <c r="A52" s="6" t="s">
        <v>226</v>
      </c>
      <c r="B52" s="4" t="s">
        <v>228</v>
      </c>
      <c r="C52" s="6">
        <v>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 t="s">
        <v>227</v>
      </c>
    </row>
    <row r="53" spans="1:21" ht="36" customHeight="1">
      <c r="A53" s="53"/>
      <c r="B53" s="55" t="s">
        <v>138</v>
      </c>
      <c r="C53" s="53"/>
      <c r="D53" s="56"/>
      <c r="E53" s="56"/>
      <c r="F53" s="56"/>
      <c r="G53" s="56"/>
      <c r="H53" s="57">
        <v>300</v>
      </c>
      <c r="I53" s="57"/>
      <c r="J53" s="57"/>
      <c r="K53" s="57"/>
      <c r="L53" s="57"/>
      <c r="M53" s="57"/>
      <c r="N53" s="57"/>
      <c r="O53" s="57"/>
      <c r="P53" s="57">
        <v>44</v>
      </c>
      <c r="Q53" s="57">
        <v>56</v>
      </c>
      <c r="R53" s="57">
        <v>36</v>
      </c>
      <c r="S53" s="57">
        <v>64</v>
      </c>
      <c r="T53" s="57">
        <v>52</v>
      </c>
      <c r="U53" s="57">
        <v>48</v>
      </c>
    </row>
    <row r="54" spans="1:21" ht="12.75" customHeight="1">
      <c r="A54" s="135"/>
      <c r="B54" s="295" t="s">
        <v>232</v>
      </c>
      <c r="C54" s="296"/>
      <c r="D54" s="296"/>
      <c r="E54" s="296"/>
      <c r="F54" s="297"/>
      <c r="G54" s="140"/>
      <c r="H54" s="301" t="s">
        <v>3</v>
      </c>
      <c r="I54" s="294" t="s">
        <v>140</v>
      </c>
      <c r="J54" s="294"/>
      <c r="K54" s="294"/>
      <c r="L54" s="294"/>
      <c r="M54" s="294"/>
      <c r="N54" s="6">
        <v>13</v>
      </c>
      <c r="O54" s="6">
        <v>13</v>
      </c>
      <c r="P54" s="6">
        <v>13</v>
      </c>
      <c r="Q54" s="6">
        <v>13</v>
      </c>
      <c r="R54" s="6">
        <v>12</v>
      </c>
      <c r="S54" s="6">
        <v>10</v>
      </c>
      <c r="T54" s="6">
        <v>6</v>
      </c>
      <c r="U54" s="6">
        <v>6</v>
      </c>
    </row>
    <row r="55" spans="1:21" ht="13.5" customHeight="1">
      <c r="A55" s="298" t="s">
        <v>229</v>
      </c>
      <c r="B55" s="299"/>
      <c r="C55" s="299"/>
      <c r="D55" s="299"/>
      <c r="E55" s="299"/>
      <c r="F55" s="299"/>
      <c r="G55" s="299"/>
      <c r="H55" s="311"/>
      <c r="I55" s="294" t="s">
        <v>141</v>
      </c>
      <c r="J55" s="294"/>
      <c r="K55" s="294"/>
      <c r="L55" s="294"/>
      <c r="M55" s="294"/>
      <c r="N55" s="6">
        <v>3</v>
      </c>
      <c r="O55" s="6">
        <v>3</v>
      </c>
      <c r="P55" s="6">
        <v>2</v>
      </c>
      <c r="Q55" s="6">
        <v>2</v>
      </c>
      <c r="R55" s="6">
        <v>3</v>
      </c>
      <c r="S55" s="6">
        <v>3</v>
      </c>
      <c r="T55" s="6">
        <v>0</v>
      </c>
      <c r="U55" s="6">
        <v>3</v>
      </c>
    </row>
    <row r="56" spans="1:21" ht="12.75">
      <c r="A56" s="298" t="s">
        <v>230</v>
      </c>
      <c r="B56" s="299"/>
      <c r="C56" s="299"/>
      <c r="D56" s="299"/>
      <c r="E56" s="299"/>
      <c r="F56" s="299"/>
      <c r="G56" s="299"/>
      <c r="H56" s="311"/>
      <c r="I56" s="317" t="s">
        <v>254</v>
      </c>
      <c r="J56" s="317"/>
      <c r="K56" s="317"/>
      <c r="L56" s="317"/>
      <c r="M56" s="317"/>
      <c r="N56" s="6">
        <v>0</v>
      </c>
      <c r="O56" s="6">
        <v>10</v>
      </c>
      <c r="P56" s="6">
        <v>4</v>
      </c>
      <c r="Q56" s="6">
        <v>6</v>
      </c>
      <c r="R56" s="6">
        <v>5</v>
      </c>
      <c r="S56" s="6">
        <v>5</v>
      </c>
      <c r="T56" s="6">
        <v>4</v>
      </c>
      <c r="U56" s="6">
        <v>6</v>
      </c>
    </row>
    <row r="57" spans="1:21" ht="12.75">
      <c r="A57" s="315" t="s">
        <v>231</v>
      </c>
      <c r="B57" s="316"/>
      <c r="C57" s="316"/>
      <c r="D57" s="316"/>
      <c r="E57" s="316"/>
      <c r="F57" s="316"/>
      <c r="G57" s="316"/>
      <c r="H57" s="311"/>
      <c r="I57" s="172" t="s">
        <v>234</v>
      </c>
      <c r="J57" s="175"/>
      <c r="K57" s="175"/>
      <c r="L57" s="175"/>
      <c r="M57" s="176"/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</row>
    <row r="58" spans="8:21" ht="12.75">
      <c r="H58" s="311"/>
      <c r="I58" s="172" t="s">
        <v>235</v>
      </c>
      <c r="J58" s="173"/>
      <c r="K58" s="173"/>
      <c r="L58" s="173"/>
      <c r="M58" s="174"/>
      <c r="N58" s="8">
        <v>0</v>
      </c>
      <c r="O58" s="8">
        <v>0</v>
      </c>
      <c r="P58" s="8">
        <v>0</v>
      </c>
      <c r="Q58" s="8">
        <v>1</v>
      </c>
      <c r="R58" s="8">
        <v>1</v>
      </c>
      <c r="S58" s="8">
        <v>1</v>
      </c>
      <c r="T58" s="8">
        <v>1</v>
      </c>
      <c r="U58" s="8">
        <v>0</v>
      </c>
    </row>
    <row r="59" spans="1:21" ht="12.75">
      <c r="A59" s="60"/>
      <c r="B59" s="60"/>
      <c r="C59" s="60"/>
      <c r="D59" s="60"/>
      <c r="E59" s="60"/>
      <c r="F59" s="60"/>
      <c r="G59" s="60"/>
      <c r="H59" s="302"/>
      <c r="I59" s="312" t="s">
        <v>183</v>
      </c>
      <c r="J59" s="313"/>
      <c r="K59" s="313"/>
      <c r="L59" s="313"/>
      <c r="M59" s="314"/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1</v>
      </c>
    </row>
    <row r="60" spans="1:2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</sheetData>
  <sheetProtection/>
  <mergeCells count="30">
    <mergeCell ref="R4:S4"/>
    <mergeCell ref="N3:U3"/>
    <mergeCell ref="A2:U2"/>
    <mergeCell ref="A3:A5"/>
    <mergeCell ref="B3:B5"/>
    <mergeCell ref="F3:F5"/>
    <mergeCell ref="G3:G5"/>
    <mergeCell ref="H3:K3"/>
    <mergeCell ref="T4:U4"/>
    <mergeCell ref="L4:L5"/>
    <mergeCell ref="L3:M3"/>
    <mergeCell ref="I4:K4"/>
    <mergeCell ref="C3:E3"/>
    <mergeCell ref="H54:H59"/>
    <mergeCell ref="I59:M59"/>
    <mergeCell ref="I54:M54"/>
    <mergeCell ref="A56:G56"/>
    <mergeCell ref="A57:G57"/>
    <mergeCell ref="I56:M56"/>
    <mergeCell ref="D4:D5"/>
    <mergeCell ref="I55:M55"/>
    <mergeCell ref="B54:F54"/>
    <mergeCell ref="A55:G55"/>
    <mergeCell ref="C4:C5"/>
    <mergeCell ref="H4:H5"/>
    <mergeCell ref="A7:U7"/>
    <mergeCell ref="M4:M5"/>
    <mergeCell ref="N4:O4"/>
    <mergeCell ref="E4:E5"/>
    <mergeCell ref="P4:Q4"/>
  </mergeCells>
  <printOptions horizontalCentered="1"/>
  <pageMargins left="0.5905511811023623" right="0.5905511811023623" top="0.5905511811023623" bottom="0.7874015748031497" header="0.5118110236220472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zoomScale="75" zoomScaleNormal="75" zoomScalePageLayoutView="0" workbookViewId="0" topLeftCell="A1">
      <selection activeCell="L30" sqref="L30"/>
    </sheetView>
  </sheetViews>
  <sheetFormatPr defaultColWidth="9.00390625" defaultRowHeight="12.75"/>
  <cols>
    <col min="1" max="1" width="8.125" style="0" customWidth="1"/>
    <col min="2" max="2" width="31.375" style="0" customWidth="1"/>
  </cols>
  <sheetData>
    <row r="1" spans="1:16" ht="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3.5">
      <c r="A3" s="328" t="s">
        <v>297</v>
      </c>
      <c r="B3" s="344" t="s">
        <v>278</v>
      </c>
      <c r="C3" s="344" t="s">
        <v>85</v>
      </c>
      <c r="D3" s="333"/>
      <c r="E3" s="332" t="s">
        <v>87</v>
      </c>
      <c r="F3" s="332" t="s">
        <v>86</v>
      </c>
      <c r="G3" s="344" t="s">
        <v>89</v>
      </c>
      <c r="H3" s="333"/>
      <c r="I3" s="333"/>
      <c r="J3" s="333"/>
      <c r="K3" s="344" t="s">
        <v>90</v>
      </c>
      <c r="L3" s="344"/>
      <c r="M3" s="345" t="s">
        <v>93</v>
      </c>
      <c r="N3" s="346"/>
      <c r="O3" s="346"/>
      <c r="P3" s="347"/>
    </row>
    <row r="4" spans="1:16" ht="13.5">
      <c r="A4" s="329"/>
      <c r="B4" s="344"/>
      <c r="C4" s="331" t="s">
        <v>1</v>
      </c>
      <c r="D4" s="331" t="s">
        <v>251</v>
      </c>
      <c r="E4" s="332"/>
      <c r="F4" s="332"/>
      <c r="G4" s="336" t="s">
        <v>3</v>
      </c>
      <c r="H4" s="333" t="s">
        <v>4</v>
      </c>
      <c r="I4" s="333"/>
      <c r="J4" s="333"/>
      <c r="K4" s="331" t="s">
        <v>91</v>
      </c>
      <c r="L4" s="332" t="s">
        <v>92</v>
      </c>
      <c r="M4" s="333" t="s">
        <v>5</v>
      </c>
      <c r="N4" s="333"/>
      <c r="O4" s="333" t="s">
        <v>5</v>
      </c>
      <c r="P4" s="333"/>
    </row>
    <row r="5" spans="1:16" ht="141" customHeight="1">
      <c r="A5" s="330"/>
      <c r="B5" s="344"/>
      <c r="C5" s="331"/>
      <c r="D5" s="331"/>
      <c r="E5" s="332"/>
      <c r="F5" s="332"/>
      <c r="G5" s="337"/>
      <c r="H5" s="144" t="s">
        <v>9</v>
      </c>
      <c r="I5" s="144" t="s">
        <v>246</v>
      </c>
      <c r="J5" s="145" t="s">
        <v>245</v>
      </c>
      <c r="K5" s="331"/>
      <c r="L5" s="331"/>
      <c r="M5" s="143" t="s">
        <v>94</v>
      </c>
      <c r="N5" s="143" t="s">
        <v>95</v>
      </c>
      <c r="O5" s="143" t="s">
        <v>244</v>
      </c>
      <c r="P5" s="143" t="s">
        <v>243</v>
      </c>
    </row>
    <row r="6" spans="1:16" ht="13.5">
      <c r="A6" s="146"/>
      <c r="B6" s="146">
        <v>2</v>
      </c>
      <c r="C6" s="146">
        <v>3</v>
      </c>
      <c r="D6" s="146">
        <v>4</v>
      </c>
      <c r="E6" s="146">
        <v>7</v>
      </c>
      <c r="F6" s="146">
        <v>8</v>
      </c>
      <c r="G6" s="146">
        <v>9</v>
      </c>
      <c r="H6" s="146">
        <v>10</v>
      </c>
      <c r="I6" s="146">
        <v>11</v>
      </c>
      <c r="J6" s="146">
        <v>12</v>
      </c>
      <c r="K6" s="146">
        <v>13</v>
      </c>
      <c r="L6" s="146">
        <v>14</v>
      </c>
      <c r="M6" s="146">
        <v>15</v>
      </c>
      <c r="N6" s="146">
        <v>16</v>
      </c>
      <c r="O6" s="146">
        <v>17</v>
      </c>
      <c r="P6" s="146">
        <v>18</v>
      </c>
    </row>
    <row r="7" spans="1:16" ht="13.5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ht="13.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148"/>
      <c r="O8" s="147"/>
      <c r="P8" s="147"/>
    </row>
    <row r="9" spans="1:16" ht="16.5" customHeight="1">
      <c r="A9" s="162" t="s">
        <v>295</v>
      </c>
      <c r="B9" s="210" t="s">
        <v>277</v>
      </c>
      <c r="C9" s="162">
        <v>1</v>
      </c>
      <c r="D9" s="162"/>
      <c r="E9" s="162">
        <f>SUM(F9:G9)</f>
        <v>175</v>
      </c>
      <c r="F9" s="162">
        <v>58</v>
      </c>
      <c r="G9" s="163">
        <v>117</v>
      </c>
      <c r="H9" s="223">
        <v>100</v>
      </c>
      <c r="I9" s="223">
        <v>17</v>
      </c>
      <c r="J9" s="162"/>
      <c r="K9" s="162"/>
      <c r="L9" s="162"/>
      <c r="M9" s="162">
        <v>48</v>
      </c>
      <c r="N9" s="162">
        <v>69</v>
      </c>
      <c r="O9" s="150">
        <v>3</v>
      </c>
      <c r="P9" s="150">
        <v>3</v>
      </c>
    </row>
    <row r="10" spans="1:43" ht="13.5">
      <c r="A10" s="207" t="s">
        <v>295</v>
      </c>
      <c r="B10" s="210" t="s">
        <v>276</v>
      </c>
      <c r="C10" s="162">
        <v>2</v>
      </c>
      <c r="D10" s="162"/>
      <c r="E10" s="162">
        <f aca="true" t="shared" si="0" ref="E10:E27">SUM(F10:G10)</f>
        <v>117</v>
      </c>
      <c r="F10" s="162">
        <v>39</v>
      </c>
      <c r="G10" s="163">
        <v>78</v>
      </c>
      <c r="H10" s="223">
        <v>32</v>
      </c>
      <c r="I10" s="223">
        <v>46</v>
      </c>
      <c r="J10" s="162"/>
      <c r="K10" s="162"/>
      <c r="L10" s="162"/>
      <c r="M10" s="162">
        <v>32</v>
      </c>
      <c r="N10" s="162">
        <v>46</v>
      </c>
      <c r="O10" s="150">
        <v>2</v>
      </c>
      <c r="P10" s="150">
        <v>2</v>
      </c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</row>
    <row r="11" spans="1:43" s="198" customFormat="1" ht="13.5">
      <c r="A11" s="218"/>
      <c r="B11" s="222"/>
      <c r="C11" s="218">
        <v>2</v>
      </c>
      <c r="D11" s="218">
        <v>0</v>
      </c>
      <c r="E11" s="217">
        <f t="shared" si="0"/>
        <v>0</v>
      </c>
      <c r="F11" s="218"/>
      <c r="G11" s="218"/>
      <c r="H11" s="224"/>
      <c r="I11" s="224">
        <f aca="true" t="shared" si="1" ref="I11:P11">SUM(I9:I10)</f>
        <v>63</v>
      </c>
      <c r="J11" s="218">
        <f t="shared" si="1"/>
        <v>0</v>
      </c>
      <c r="K11" s="218">
        <f t="shared" si="1"/>
        <v>0</v>
      </c>
      <c r="L11" s="218">
        <f t="shared" si="1"/>
        <v>0</v>
      </c>
      <c r="M11" s="218">
        <f t="shared" si="1"/>
        <v>80</v>
      </c>
      <c r="N11" s="218">
        <f t="shared" si="1"/>
        <v>115</v>
      </c>
      <c r="O11" s="218">
        <f t="shared" si="1"/>
        <v>5</v>
      </c>
      <c r="P11" s="218">
        <f t="shared" si="1"/>
        <v>5</v>
      </c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</row>
    <row r="12" spans="1:43" ht="15.75" customHeight="1">
      <c r="A12" s="166" t="s">
        <v>295</v>
      </c>
      <c r="B12" s="210" t="s">
        <v>280</v>
      </c>
      <c r="C12" s="162"/>
      <c r="D12" s="162"/>
      <c r="E12" s="162">
        <f t="shared" si="0"/>
        <v>0</v>
      </c>
      <c r="F12" s="162"/>
      <c r="G12" s="163"/>
      <c r="H12" s="223"/>
      <c r="I12" s="223"/>
      <c r="J12" s="162"/>
      <c r="K12" s="162"/>
      <c r="L12" s="162"/>
      <c r="M12" s="162"/>
      <c r="N12" s="162"/>
      <c r="O12" s="150"/>
      <c r="P12" s="150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</row>
    <row r="13" spans="1:43" ht="13.5">
      <c r="A13" s="162" t="s">
        <v>295</v>
      </c>
      <c r="B13" s="210" t="s">
        <v>281</v>
      </c>
      <c r="C13" s="162"/>
      <c r="D13" s="162">
        <v>2</v>
      </c>
      <c r="E13" s="162">
        <f t="shared" si="0"/>
        <v>58</v>
      </c>
      <c r="F13" s="162">
        <v>19</v>
      </c>
      <c r="G13" s="163">
        <v>39</v>
      </c>
      <c r="H13" s="223">
        <v>28</v>
      </c>
      <c r="I13" s="223">
        <v>11</v>
      </c>
      <c r="J13" s="162"/>
      <c r="K13" s="162"/>
      <c r="L13" s="162"/>
      <c r="M13" s="162">
        <v>16</v>
      </c>
      <c r="N13" s="162">
        <v>23</v>
      </c>
      <c r="O13" s="150">
        <v>1</v>
      </c>
      <c r="P13" s="150">
        <v>1</v>
      </c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</row>
    <row r="14" spans="1:43" ht="13.5">
      <c r="A14" s="217"/>
      <c r="B14" s="222"/>
      <c r="C14" s="218">
        <v>0</v>
      </c>
      <c r="D14" s="218">
        <v>1</v>
      </c>
      <c r="E14" s="217">
        <f t="shared" si="0"/>
        <v>0</v>
      </c>
      <c r="F14" s="218"/>
      <c r="G14" s="218"/>
      <c r="H14" s="224"/>
      <c r="I14" s="224">
        <f aca="true" t="shared" si="2" ref="I14:P14">SUM(I12:I13)</f>
        <v>11</v>
      </c>
      <c r="J14" s="218">
        <f t="shared" si="2"/>
        <v>0</v>
      </c>
      <c r="K14" s="218">
        <f t="shared" si="2"/>
        <v>0</v>
      </c>
      <c r="L14" s="218">
        <f t="shared" si="2"/>
        <v>0</v>
      </c>
      <c r="M14" s="218">
        <f t="shared" si="2"/>
        <v>16</v>
      </c>
      <c r="N14" s="218">
        <f t="shared" si="2"/>
        <v>23</v>
      </c>
      <c r="O14" s="218">
        <f t="shared" si="2"/>
        <v>1</v>
      </c>
      <c r="P14" s="218">
        <f t="shared" si="2"/>
        <v>1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</row>
    <row r="15" spans="1:43" ht="16.5" customHeight="1">
      <c r="A15" s="162" t="s">
        <v>295</v>
      </c>
      <c r="B15" s="210" t="s">
        <v>239</v>
      </c>
      <c r="C15" s="162"/>
      <c r="D15" s="162">
        <v>2</v>
      </c>
      <c r="E15" s="162">
        <f t="shared" si="0"/>
        <v>176</v>
      </c>
      <c r="F15" s="162">
        <v>59</v>
      </c>
      <c r="G15" s="163">
        <v>117</v>
      </c>
      <c r="H15" s="223">
        <v>0</v>
      </c>
      <c r="I15" s="223">
        <v>117</v>
      </c>
      <c r="J15" s="162"/>
      <c r="K15" s="162"/>
      <c r="L15" s="162"/>
      <c r="M15" s="162">
        <v>48</v>
      </c>
      <c r="N15" s="162">
        <v>69</v>
      </c>
      <c r="O15" s="150">
        <v>3</v>
      </c>
      <c r="P15" s="150">
        <v>3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</row>
    <row r="16" spans="1:43" s="198" customFormat="1" ht="13.5">
      <c r="A16" s="221"/>
      <c r="B16" s="222"/>
      <c r="C16" s="218">
        <v>0</v>
      </c>
      <c r="D16" s="218">
        <v>1</v>
      </c>
      <c r="E16" s="217">
        <f t="shared" si="0"/>
        <v>0</v>
      </c>
      <c r="F16" s="218"/>
      <c r="G16" s="218"/>
      <c r="H16" s="224"/>
      <c r="I16" s="224">
        <f aca="true" t="shared" si="3" ref="I16:P16">SUM(I15:I15)</f>
        <v>117</v>
      </c>
      <c r="J16" s="218">
        <f t="shared" si="3"/>
        <v>0</v>
      </c>
      <c r="K16" s="218">
        <f t="shared" si="3"/>
        <v>0</v>
      </c>
      <c r="L16" s="218">
        <f t="shared" si="3"/>
        <v>0</v>
      </c>
      <c r="M16" s="218">
        <f t="shared" si="3"/>
        <v>48</v>
      </c>
      <c r="N16" s="218">
        <f t="shared" si="3"/>
        <v>69</v>
      </c>
      <c r="O16" s="218">
        <f t="shared" si="3"/>
        <v>3</v>
      </c>
      <c r="P16" s="218">
        <f t="shared" si="3"/>
        <v>3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</row>
    <row r="17" spans="1:43" ht="15.75" customHeight="1">
      <c r="A17" s="166" t="s">
        <v>295</v>
      </c>
      <c r="B17" s="210" t="s">
        <v>12</v>
      </c>
      <c r="C17" s="162"/>
      <c r="D17" s="162">
        <v>2</v>
      </c>
      <c r="E17" s="162">
        <f t="shared" si="0"/>
        <v>176</v>
      </c>
      <c r="F17" s="162">
        <v>59</v>
      </c>
      <c r="G17" s="163">
        <v>117</v>
      </c>
      <c r="H17" s="223">
        <v>83</v>
      </c>
      <c r="I17" s="223">
        <v>34</v>
      </c>
      <c r="J17" s="162"/>
      <c r="K17" s="162"/>
      <c r="L17" s="162"/>
      <c r="M17" s="162">
        <v>48</v>
      </c>
      <c r="N17" s="162">
        <v>69</v>
      </c>
      <c r="O17" s="150">
        <v>3</v>
      </c>
      <c r="P17" s="150">
        <v>3</v>
      </c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</row>
    <row r="18" spans="1:43" ht="13.5">
      <c r="A18" s="162" t="s">
        <v>295</v>
      </c>
      <c r="B18" s="210" t="s">
        <v>287</v>
      </c>
      <c r="C18" s="162"/>
      <c r="D18" s="162">
        <v>2</v>
      </c>
      <c r="E18" s="162">
        <f t="shared" si="0"/>
        <v>234</v>
      </c>
      <c r="F18" s="162">
        <v>78</v>
      </c>
      <c r="G18" s="163">
        <v>156</v>
      </c>
      <c r="H18" s="223">
        <v>205</v>
      </c>
      <c r="I18" s="223">
        <v>29</v>
      </c>
      <c r="J18" s="162"/>
      <c r="K18" s="162"/>
      <c r="L18" s="162"/>
      <c r="M18" s="162">
        <v>64</v>
      </c>
      <c r="N18" s="162">
        <v>92</v>
      </c>
      <c r="O18" s="150">
        <v>4</v>
      </c>
      <c r="P18" s="150">
        <v>4</v>
      </c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13.5">
      <c r="A19" s="220"/>
      <c r="B19" s="219"/>
      <c r="C19" s="220">
        <v>0</v>
      </c>
      <c r="D19" s="220">
        <v>2</v>
      </c>
      <c r="E19" s="217">
        <f t="shared" si="0"/>
        <v>0</v>
      </c>
      <c r="F19" s="220"/>
      <c r="G19" s="220"/>
      <c r="H19" s="225"/>
      <c r="I19" s="225">
        <f aca="true" t="shared" si="4" ref="I19:P19">SUM(I17:I18)</f>
        <v>63</v>
      </c>
      <c r="J19" s="220">
        <f t="shared" si="4"/>
        <v>0</v>
      </c>
      <c r="K19" s="220">
        <f t="shared" si="4"/>
        <v>0</v>
      </c>
      <c r="L19" s="220">
        <f t="shared" si="4"/>
        <v>0</v>
      </c>
      <c r="M19" s="220">
        <f t="shared" si="4"/>
        <v>112</v>
      </c>
      <c r="N19" s="220">
        <f t="shared" si="4"/>
        <v>161</v>
      </c>
      <c r="O19" s="220">
        <f t="shared" si="4"/>
        <v>7</v>
      </c>
      <c r="P19" s="220">
        <f t="shared" si="4"/>
        <v>7</v>
      </c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</row>
    <row r="20" spans="1:43" ht="15" customHeight="1">
      <c r="A20" s="166" t="s">
        <v>295</v>
      </c>
      <c r="B20" s="210" t="s">
        <v>13</v>
      </c>
      <c r="C20" s="162">
        <v>1.2</v>
      </c>
      <c r="D20" s="162"/>
      <c r="E20" s="162">
        <f t="shared" si="0"/>
        <v>234</v>
      </c>
      <c r="F20" s="162">
        <v>78</v>
      </c>
      <c r="G20" s="163">
        <v>156</v>
      </c>
      <c r="H20" s="223">
        <v>87</v>
      </c>
      <c r="I20" s="223">
        <v>69</v>
      </c>
      <c r="J20" s="162"/>
      <c r="K20" s="162"/>
      <c r="L20" s="162"/>
      <c r="M20" s="162">
        <v>64</v>
      </c>
      <c r="N20" s="162">
        <v>92</v>
      </c>
      <c r="O20" s="150">
        <v>4</v>
      </c>
      <c r="P20" s="150">
        <v>4</v>
      </c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</row>
    <row r="21" spans="1:43" ht="13.5">
      <c r="A21" s="162" t="s">
        <v>296</v>
      </c>
      <c r="B21" s="210" t="s">
        <v>241</v>
      </c>
      <c r="C21" s="162"/>
      <c r="D21" s="162">
        <v>2</v>
      </c>
      <c r="E21" s="162">
        <f t="shared" si="0"/>
        <v>175</v>
      </c>
      <c r="F21" s="162">
        <v>58</v>
      </c>
      <c r="G21" s="163">
        <v>117</v>
      </c>
      <c r="H21" s="223">
        <v>75</v>
      </c>
      <c r="I21" s="223">
        <v>42</v>
      </c>
      <c r="J21" s="162"/>
      <c r="K21" s="162"/>
      <c r="L21" s="162"/>
      <c r="M21" s="162">
        <v>48</v>
      </c>
      <c r="N21" s="162">
        <v>69</v>
      </c>
      <c r="O21" s="150">
        <v>3</v>
      </c>
      <c r="P21" s="150">
        <v>3</v>
      </c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</row>
    <row r="22" spans="1:43" s="198" customFormat="1" ht="13.5">
      <c r="A22" s="218"/>
      <c r="B22" s="219"/>
      <c r="C22" s="216">
        <v>2</v>
      </c>
      <c r="D22" s="216">
        <v>1</v>
      </c>
      <c r="E22" s="217">
        <f t="shared" si="0"/>
        <v>0</v>
      </c>
      <c r="F22" s="218"/>
      <c r="G22" s="218"/>
      <c r="H22" s="224"/>
      <c r="I22" s="224">
        <f aca="true" t="shared" si="5" ref="I22:P22">SUM(I20:I21)</f>
        <v>111</v>
      </c>
      <c r="J22" s="218">
        <f t="shared" si="5"/>
        <v>0</v>
      </c>
      <c r="K22" s="218">
        <f t="shared" si="5"/>
        <v>0</v>
      </c>
      <c r="L22" s="218">
        <f t="shared" si="5"/>
        <v>0</v>
      </c>
      <c r="M22" s="218">
        <f t="shared" si="5"/>
        <v>112</v>
      </c>
      <c r="N22" s="218">
        <f t="shared" si="5"/>
        <v>161</v>
      </c>
      <c r="O22" s="218">
        <f t="shared" si="5"/>
        <v>7</v>
      </c>
      <c r="P22" s="218">
        <f t="shared" si="5"/>
        <v>7</v>
      </c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</row>
    <row r="23" spans="1:16" ht="13.5">
      <c r="A23" s="208" t="s">
        <v>296</v>
      </c>
      <c r="B23" s="211" t="s">
        <v>292</v>
      </c>
      <c r="C23" s="166">
        <v>1.2</v>
      </c>
      <c r="D23" s="166"/>
      <c r="E23" s="162">
        <f t="shared" si="0"/>
        <v>351</v>
      </c>
      <c r="F23" s="166">
        <v>117</v>
      </c>
      <c r="G23" s="167">
        <v>234</v>
      </c>
      <c r="H23" s="223">
        <v>196</v>
      </c>
      <c r="I23" s="223">
        <v>38</v>
      </c>
      <c r="J23" s="162"/>
      <c r="K23" s="162"/>
      <c r="L23" s="162"/>
      <c r="M23" s="162">
        <v>96</v>
      </c>
      <c r="N23" s="162">
        <v>138</v>
      </c>
      <c r="O23" s="150">
        <v>6</v>
      </c>
      <c r="P23" s="150">
        <v>6</v>
      </c>
    </row>
    <row r="24" spans="1:16" ht="13.5">
      <c r="A24" s="162" t="s">
        <v>296</v>
      </c>
      <c r="B24" s="211" t="s">
        <v>291</v>
      </c>
      <c r="C24" s="166"/>
      <c r="D24" s="166">
        <v>2</v>
      </c>
      <c r="E24" s="162">
        <f t="shared" si="0"/>
        <v>117</v>
      </c>
      <c r="F24" s="166">
        <v>39</v>
      </c>
      <c r="G24" s="167">
        <v>78</v>
      </c>
      <c r="H24" s="223">
        <v>39</v>
      </c>
      <c r="I24" s="223">
        <v>39</v>
      </c>
      <c r="J24" s="162"/>
      <c r="K24" s="162"/>
      <c r="L24" s="162"/>
      <c r="M24" s="162">
        <v>32</v>
      </c>
      <c r="N24" s="162">
        <v>46</v>
      </c>
      <c r="O24" s="150">
        <v>2</v>
      </c>
      <c r="P24" s="150">
        <v>2</v>
      </c>
    </row>
    <row r="25" spans="1:16" ht="13.5">
      <c r="A25" s="213"/>
      <c r="B25" s="214"/>
      <c r="C25" s="216">
        <v>2</v>
      </c>
      <c r="D25" s="216">
        <v>1</v>
      </c>
      <c r="E25" s="217">
        <f t="shared" si="0"/>
        <v>0</v>
      </c>
      <c r="F25" s="218"/>
      <c r="G25" s="218"/>
      <c r="H25" s="224"/>
      <c r="I25" s="224">
        <f aca="true" t="shared" si="6" ref="I25:P25">SUM(I23:I24)</f>
        <v>77</v>
      </c>
      <c r="J25" s="218"/>
      <c r="K25" s="218">
        <f t="shared" si="6"/>
        <v>0</v>
      </c>
      <c r="L25" s="218">
        <f t="shared" si="6"/>
        <v>0</v>
      </c>
      <c r="M25" s="218">
        <f t="shared" si="6"/>
        <v>128</v>
      </c>
      <c r="N25" s="218">
        <f t="shared" si="6"/>
        <v>184</v>
      </c>
      <c r="O25" s="218">
        <f t="shared" si="6"/>
        <v>8</v>
      </c>
      <c r="P25" s="218">
        <f t="shared" si="6"/>
        <v>8</v>
      </c>
    </row>
    <row r="26" spans="1:16" ht="15.75" customHeight="1">
      <c r="A26" s="162" t="s">
        <v>295</v>
      </c>
      <c r="B26" s="211" t="s">
        <v>15</v>
      </c>
      <c r="C26" s="166"/>
      <c r="D26" s="166">
        <v>2</v>
      </c>
      <c r="E26" s="162">
        <f t="shared" si="0"/>
        <v>176</v>
      </c>
      <c r="F26" s="166">
        <v>59</v>
      </c>
      <c r="G26" s="167">
        <v>117</v>
      </c>
      <c r="H26" s="223">
        <v>0</v>
      </c>
      <c r="I26" s="223">
        <v>115</v>
      </c>
      <c r="J26" s="162"/>
      <c r="K26" s="162"/>
      <c r="L26" s="162"/>
      <c r="M26" s="162">
        <v>48</v>
      </c>
      <c r="N26" s="162">
        <v>69</v>
      </c>
      <c r="O26" s="150">
        <v>3</v>
      </c>
      <c r="P26" s="150">
        <v>3</v>
      </c>
    </row>
    <row r="27" spans="1:16" ht="36" customHeight="1">
      <c r="A27" s="162" t="s">
        <v>295</v>
      </c>
      <c r="B27" s="211" t="s">
        <v>294</v>
      </c>
      <c r="C27" s="166"/>
      <c r="D27" s="166">
        <v>2</v>
      </c>
      <c r="E27" s="162">
        <f t="shared" si="0"/>
        <v>117</v>
      </c>
      <c r="F27" s="166">
        <v>39</v>
      </c>
      <c r="G27" s="167">
        <v>78</v>
      </c>
      <c r="H27" s="223">
        <v>68</v>
      </c>
      <c r="I27" s="223">
        <v>10</v>
      </c>
      <c r="J27" s="162"/>
      <c r="K27" s="162"/>
      <c r="L27" s="162"/>
      <c r="M27" s="162">
        <v>32</v>
      </c>
      <c r="N27" s="162">
        <v>46</v>
      </c>
      <c r="O27" s="150">
        <v>2</v>
      </c>
      <c r="P27" s="150">
        <v>2</v>
      </c>
    </row>
    <row r="28" spans="1:16" ht="15" customHeight="1">
      <c r="A28" s="213"/>
      <c r="B28" s="214"/>
      <c r="C28" s="213"/>
      <c r="D28" s="213"/>
      <c r="E28" s="213"/>
      <c r="F28" s="213"/>
      <c r="G28" s="213"/>
      <c r="H28" s="226"/>
      <c r="I28" s="226"/>
      <c r="J28" s="213"/>
      <c r="K28" s="213"/>
      <c r="L28" s="213"/>
      <c r="M28" s="213"/>
      <c r="N28" s="213"/>
      <c r="O28" s="215"/>
      <c r="P28" s="215"/>
    </row>
    <row r="29" spans="1:16" ht="15.75" customHeight="1">
      <c r="A29" s="166"/>
      <c r="B29" s="211" t="s">
        <v>245</v>
      </c>
      <c r="C29" s="166"/>
      <c r="D29" s="166">
        <v>1</v>
      </c>
      <c r="E29" s="166"/>
      <c r="F29" s="166"/>
      <c r="G29" s="167"/>
      <c r="H29" s="166"/>
      <c r="I29" s="166"/>
      <c r="J29" s="166">
        <v>1</v>
      </c>
      <c r="K29" s="166"/>
      <c r="L29" s="166"/>
      <c r="M29" s="166"/>
      <c r="N29" s="166"/>
      <c r="O29" s="212"/>
      <c r="P29" s="212"/>
    </row>
    <row r="30" spans="1:16" ht="15.75" customHeight="1">
      <c r="A30" s="209"/>
      <c r="B30" s="156"/>
      <c r="C30" s="168">
        <v>0</v>
      </c>
      <c r="D30" s="168">
        <v>2</v>
      </c>
      <c r="E30" s="168">
        <f aca="true" t="shared" si="7" ref="E30:P30">SUM(E26:E27)</f>
        <v>293</v>
      </c>
      <c r="F30" s="168">
        <f t="shared" si="7"/>
        <v>98</v>
      </c>
      <c r="G30" s="168">
        <f>SUM(G9:G29)</f>
        <v>1404</v>
      </c>
      <c r="H30" s="168">
        <f t="shared" si="7"/>
        <v>68</v>
      </c>
      <c r="I30" s="168">
        <f t="shared" si="7"/>
        <v>125</v>
      </c>
      <c r="J30" s="168">
        <f t="shared" si="7"/>
        <v>0</v>
      </c>
      <c r="K30" s="168">
        <f t="shared" si="7"/>
        <v>0</v>
      </c>
      <c r="L30" s="168">
        <f t="shared" si="7"/>
        <v>0</v>
      </c>
      <c r="M30" s="168">
        <f t="shared" si="7"/>
        <v>80</v>
      </c>
      <c r="N30" s="168">
        <f t="shared" si="7"/>
        <v>115</v>
      </c>
      <c r="O30" s="168">
        <f t="shared" si="7"/>
        <v>5</v>
      </c>
      <c r="P30" s="168">
        <f t="shared" si="7"/>
        <v>5</v>
      </c>
    </row>
    <row r="31" spans="1:16" ht="27">
      <c r="A31" s="157"/>
      <c r="B31" s="158" t="s">
        <v>20</v>
      </c>
      <c r="C31" s="170"/>
      <c r="D31" s="170"/>
      <c r="E31" s="170"/>
      <c r="F31" s="170"/>
      <c r="G31" s="171">
        <v>100</v>
      </c>
      <c r="H31" s="161"/>
      <c r="I31" s="161"/>
      <c r="J31" s="161"/>
      <c r="K31" s="161"/>
      <c r="L31" s="161"/>
      <c r="M31" s="161"/>
      <c r="N31" s="161"/>
      <c r="O31" s="161"/>
      <c r="P31" s="161"/>
    </row>
    <row r="32" spans="1:16" ht="13.5">
      <c r="A32" s="157"/>
      <c r="B32" s="158" t="s">
        <v>21</v>
      </c>
      <c r="C32" s="325" t="s">
        <v>255</v>
      </c>
      <c r="D32" s="326"/>
      <c r="E32" s="326"/>
      <c r="F32" s="327"/>
      <c r="G32" s="171">
        <v>72</v>
      </c>
      <c r="H32" s="161"/>
      <c r="I32" s="161"/>
      <c r="J32" s="161"/>
      <c r="K32" s="161"/>
      <c r="L32" s="161"/>
      <c r="M32" s="161"/>
      <c r="N32" s="161"/>
      <c r="O32" s="161"/>
      <c r="P32" s="161"/>
    </row>
    <row r="33" spans="1:16" ht="13.5">
      <c r="A33" s="157"/>
      <c r="B33" s="158" t="s">
        <v>22</v>
      </c>
      <c r="C33" s="325" t="s">
        <v>256</v>
      </c>
      <c r="D33" s="326"/>
      <c r="E33" s="326"/>
      <c r="F33" s="327"/>
      <c r="G33" s="171">
        <v>396</v>
      </c>
      <c r="H33" s="161"/>
      <c r="I33" s="161"/>
      <c r="J33" s="161"/>
      <c r="K33" s="161"/>
      <c r="L33" s="161"/>
      <c r="M33" s="161"/>
      <c r="N33" s="161"/>
      <c r="O33" s="161"/>
      <c r="P33" s="161"/>
    </row>
    <row r="34" spans="1:16" ht="13.5">
      <c r="A34" s="157"/>
      <c r="B34" s="158" t="s">
        <v>23</v>
      </c>
      <c r="C34" s="148">
        <f>C11+C14+C16+C19+C22+C25+C30</f>
        <v>6</v>
      </c>
      <c r="D34" s="148">
        <f aca="true" t="shared" si="8" ref="D34:P34">D11+D14+D16+D19+D22+D25+D30</f>
        <v>8</v>
      </c>
      <c r="E34" s="148">
        <f t="shared" si="8"/>
        <v>293</v>
      </c>
      <c r="F34" s="148">
        <f t="shared" si="8"/>
        <v>98</v>
      </c>
      <c r="G34" s="148">
        <f t="shared" si="8"/>
        <v>1404</v>
      </c>
      <c r="H34" s="148">
        <f t="shared" si="8"/>
        <v>68</v>
      </c>
      <c r="I34" s="148">
        <f t="shared" si="8"/>
        <v>567</v>
      </c>
      <c r="J34" s="148">
        <v>1</v>
      </c>
      <c r="K34" s="148">
        <f t="shared" si="8"/>
        <v>0</v>
      </c>
      <c r="L34" s="148">
        <f t="shared" si="8"/>
        <v>0</v>
      </c>
      <c r="M34" s="148">
        <f t="shared" si="8"/>
        <v>576</v>
      </c>
      <c r="N34" s="148">
        <f t="shared" si="8"/>
        <v>828</v>
      </c>
      <c r="O34" s="148">
        <f t="shared" si="8"/>
        <v>36</v>
      </c>
      <c r="P34" s="148">
        <f t="shared" si="8"/>
        <v>36</v>
      </c>
    </row>
    <row r="35" spans="1:16" ht="15" customHeight="1">
      <c r="A35" s="159"/>
      <c r="B35" s="159"/>
      <c r="C35" s="159"/>
      <c r="D35" s="159"/>
      <c r="E35" s="159"/>
      <c r="F35" s="159"/>
      <c r="G35" s="159"/>
      <c r="H35" s="341" t="s">
        <v>139</v>
      </c>
      <c r="I35" s="312" t="s">
        <v>140</v>
      </c>
      <c r="J35" s="313"/>
      <c r="K35" s="313"/>
      <c r="L35" s="314"/>
      <c r="M35" s="160">
        <v>12</v>
      </c>
      <c r="N35" s="160">
        <v>12</v>
      </c>
      <c r="O35" s="159"/>
      <c r="P35" s="159"/>
    </row>
    <row r="36" spans="1:16" ht="13.5">
      <c r="A36" s="159"/>
      <c r="B36" s="159"/>
      <c r="C36" s="159"/>
      <c r="D36" s="159"/>
      <c r="E36" s="159"/>
      <c r="F36" s="159"/>
      <c r="G36" s="159"/>
      <c r="H36" s="342"/>
      <c r="I36" s="312" t="s">
        <v>141</v>
      </c>
      <c r="J36" s="313"/>
      <c r="K36" s="313"/>
      <c r="L36" s="314"/>
      <c r="M36" s="160">
        <v>3</v>
      </c>
      <c r="N36" s="160">
        <v>3</v>
      </c>
      <c r="O36" s="159"/>
      <c r="P36" s="159"/>
    </row>
    <row r="37" spans="1:16" ht="13.5">
      <c r="A37" s="159"/>
      <c r="B37" s="159"/>
      <c r="C37" s="159"/>
      <c r="D37" s="159"/>
      <c r="E37" s="159"/>
      <c r="F37" s="159"/>
      <c r="G37" s="159"/>
      <c r="H37" s="342"/>
      <c r="I37" s="322" t="s">
        <v>254</v>
      </c>
      <c r="J37" s="323"/>
      <c r="K37" s="323"/>
      <c r="L37" s="324"/>
      <c r="M37" s="160">
        <v>0</v>
      </c>
      <c r="N37" s="160">
        <v>8</v>
      </c>
      <c r="O37" s="159"/>
      <c r="P37" s="159"/>
    </row>
    <row r="38" spans="8:14" ht="12.75">
      <c r="H38" s="343"/>
      <c r="I38" s="338" t="s">
        <v>245</v>
      </c>
      <c r="J38" s="339"/>
      <c r="K38" s="339"/>
      <c r="L38" s="340"/>
      <c r="M38" s="69">
        <v>0</v>
      </c>
      <c r="N38" s="69">
        <v>1</v>
      </c>
    </row>
  </sheetData>
  <sheetProtection/>
  <mergeCells count="25">
    <mergeCell ref="I38:L38"/>
    <mergeCell ref="H35:H38"/>
    <mergeCell ref="A1:P1"/>
    <mergeCell ref="B3:B5"/>
    <mergeCell ref="C3:D3"/>
    <mergeCell ref="E3:E5"/>
    <mergeCell ref="F3:F5"/>
    <mergeCell ref="G3:J3"/>
    <mergeCell ref="K3:L3"/>
    <mergeCell ref="M3:P3"/>
    <mergeCell ref="M4:N4"/>
    <mergeCell ref="O4:P4"/>
    <mergeCell ref="A7:P7"/>
    <mergeCell ref="D4:D5"/>
    <mergeCell ref="G4:G5"/>
    <mergeCell ref="H4:J4"/>
    <mergeCell ref="K4:K5"/>
    <mergeCell ref="I37:L37"/>
    <mergeCell ref="C32:F32"/>
    <mergeCell ref="A3:A5"/>
    <mergeCell ref="C33:F33"/>
    <mergeCell ref="I35:L35"/>
    <mergeCell ref="I36:L36"/>
    <mergeCell ref="C4:C5"/>
    <mergeCell ref="L4:L5"/>
  </mergeCells>
  <printOptions/>
  <pageMargins left="0.25" right="0.25" top="0.75" bottom="0.75" header="0.3" footer="0.3"/>
  <pageSetup fitToHeight="1" fitToWidth="1" horizontalDpi="200" verticalDpi="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zoomScalePageLayoutView="0" workbookViewId="0" topLeftCell="B23">
      <selection activeCell="A1" sqref="A1:P45"/>
    </sheetView>
  </sheetViews>
  <sheetFormatPr defaultColWidth="9.00390625" defaultRowHeight="12.75"/>
  <cols>
    <col min="1" max="1" width="22.875" style="0" customWidth="1"/>
    <col min="2" max="2" width="31.375" style="0" customWidth="1"/>
  </cols>
  <sheetData>
    <row r="1" spans="1:16" ht="15">
      <c r="A1" s="321" t="s">
        <v>83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3.5">
      <c r="A3" s="333" t="s">
        <v>275</v>
      </c>
      <c r="B3" s="344" t="s">
        <v>278</v>
      </c>
      <c r="C3" s="344" t="s">
        <v>85</v>
      </c>
      <c r="D3" s="333"/>
      <c r="E3" s="332" t="s">
        <v>87</v>
      </c>
      <c r="F3" s="332" t="s">
        <v>86</v>
      </c>
      <c r="G3" s="344" t="s">
        <v>89</v>
      </c>
      <c r="H3" s="333"/>
      <c r="I3" s="333"/>
      <c r="J3" s="333"/>
      <c r="K3" s="344" t="s">
        <v>90</v>
      </c>
      <c r="L3" s="344"/>
      <c r="M3" s="345" t="s">
        <v>93</v>
      </c>
      <c r="N3" s="346"/>
      <c r="O3" s="346"/>
      <c r="P3" s="347"/>
    </row>
    <row r="4" spans="1:16" ht="13.5">
      <c r="A4" s="333"/>
      <c r="B4" s="344"/>
      <c r="C4" s="331" t="s">
        <v>1</v>
      </c>
      <c r="D4" s="331" t="s">
        <v>251</v>
      </c>
      <c r="E4" s="332"/>
      <c r="F4" s="332"/>
      <c r="G4" s="336" t="s">
        <v>3</v>
      </c>
      <c r="H4" s="333" t="s">
        <v>4</v>
      </c>
      <c r="I4" s="333"/>
      <c r="J4" s="333"/>
      <c r="K4" s="331" t="s">
        <v>91</v>
      </c>
      <c r="L4" s="332" t="s">
        <v>92</v>
      </c>
      <c r="M4" s="333" t="s">
        <v>5</v>
      </c>
      <c r="N4" s="333"/>
      <c r="O4" s="333" t="s">
        <v>5</v>
      </c>
      <c r="P4" s="333"/>
    </row>
    <row r="5" spans="1:16" ht="129.75">
      <c r="A5" s="333"/>
      <c r="B5" s="344"/>
      <c r="C5" s="331"/>
      <c r="D5" s="331"/>
      <c r="E5" s="332"/>
      <c r="F5" s="332"/>
      <c r="G5" s="337"/>
      <c r="H5" s="144" t="s">
        <v>9</v>
      </c>
      <c r="I5" s="144" t="s">
        <v>246</v>
      </c>
      <c r="J5" s="145" t="s">
        <v>245</v>
      </c>
      <c r="K5" s="331"/>
      <c r="L5" s="331"/>
      <c r="M5" s="143" t="s">
        <v>94</v>
      </c>
      <c r="N5" s="143" t="s">
        <v>95</v>
      </c>
      <c r="O5" s="143" t="s">
        <v>244</v>
      </c>
      <c r="P5" s="143" t="s">
        <v>243</v>
      </c>
    </row>
    <row r="6" spans="1:16" ht="13.5">
      <c r="A6" s="146">
        <v>1</v>
      </c>
      <c r="B6" s="146">
        <v>2</v>
      </c>
      <c r="C6" s="146">
        <v>3</v>
      </c>
      <c r="D6" s="146">
        <v>4</v>
      </c>
      <c r="E6" s="146">
        <v>7</v>
      </c>
      <c r="F6" s="146">
        <v>8</v>
      </c>
      <c r="G6" s="146">
        <v>9</v>
      </c>
      <c r="H6" s="146">
        <v>10</v>
      </c>
      <c r="I6" s="146">
        <v>11</v>
      </c>
      <c r="J6" s="146">
        <v>12</v>
      </c>
      <c r="K6" s="146">
        <v>13</v>
      </c>
      <c r="L6" s="146">
        <v>14</v>
      </c>
      <c r="M6" s="146">
        <v>15</v>
      </c>
      <c r="N6" s="146">
        <v>16</v>
      </c>
      <c r="O6" s="146">
        <v>17</v>
      </c>
      <c r="P6" s="146">
        <v>18</v>
      </c>
    </row>
    <row r="7" spans="1:16" ht="13.5">
      <c r="A7" s="334" t="s">
        <v>100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ht="13.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148"/>
      <c r="O8" s="147"/>
      <c r="P8" s="147"/>
    </row>
    <row r="9" spans="1:16" ht="18.75" customHeight="1">
      <c r="A9" s="351" t="s">
        <v>242</v>
      </c>
      <c r="B9" s="149" t="s">
        <v>277</v>
      </c>
      <c r="C9" s="162">
        <v>1</v>
      </c>
      <c r="D9" s="162"/>
      <c r="E9" s="162">
        <f>F9+G9</f>
        <v>175</v>
      </c>
      <c r="F9" s="162">
        <v>58</v>
      </c>
      <c r="G9" s="163">
        <v>117</v>
      </c>
      <c r="H9" s="162">
        <v>100</v>
      </c>
      <c r="I9" s="162">
        <v>17</v>
      </c>
      <c r="J9" s="162"/>
      <c r="K9" s="162"/>
      <c r="L9" s="162"/>
      <c r="M9" s="162">
        <v>48</v>
      </c>
      <c r="N9" s="162">
        <v>69</v>
      </c>
      <c r="O9" s="150">
        <v>3</v>
      </c>
      <c r="P9" s="150">
        <v>3</v>
      </c>
    </row>
    <row r="10" spans="1:43" ht="13.5">
      <c r="A10" s="352"/>
      <c r="B10" s="149" t="s">
        <v>276</v>
      </c>
      <c r="C10" s="162">
        <v>2</v>
      </c>
      <c r="D10" s="162"/>
      <c r="E10" s="162">
        <f>F10+G10</f>
        <v>117</v>
      </c>
      <c r="F10" s="162">
        <v>39</v>
      </c>
      <c r="G10" s="163">
        <v>78</v>
      </c>
      <c r="H10" s="162">
        <v>32</v>
      </c>
      <c r="I10" s="162">
        <v>46</v>
      </c>
      <c r="J10" s="162"/>
      <c r="K10" s="162"/>
      <c r="L10" s="162"/>
      <c r="M10" s="162">
        <v>32</v>
      </c>
      <c r="N10" s="162">
        <v>46</v>
      </c>
      <c r="O10" s="150">
        <v>2</v>
      </c>
      <c r="P10" s="150">
        <v>2</v>
      </c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</row>
    <row r="11" spans="1:43" s="198" customFormat="1" ht="13.5">
      <c r="A11" s="158"/>
      <c r="B11" s="158"/>
      <c r="C11" s="148"/>
      <c r="D11" s="148"/>
      <c r="E11" s="148">
        <f>SUM(E9:E10)</f>
        <v>292</v>
      </c>
      <c r="F11" s="148">
        <f aca="true" t="shared" si="0" ref="F11:P11">SUM(F9:F10)</f>
        <v>97</v>
      </c>
      <c r="G11" s="148">
        <f t="shared" si="0"/>
        <v>195</v>
      </c>
      <c r="H11" s="148">
        <f t="shared" si="0"/>
        <v>132</v>
      </c>
      <c r="I11" s="148">
        <f t="shared" si="0"/>
        <v>63</v>
      </c>
      <c r="J11" s="148">
        <f t="shared" si="0"/>
        <v>0</v>
      </c>
      <c r="K11" s="148">
        <f t="shared" si="0"/>
        <v>0</v>
      </c>
      <c r="L11" s="148">
        <f t="shared" si="0"/>
        <v>0</v>
      </c>
      <c r="M11" s="148">
        <f t="shared" si="0"/>
        <v>80</v>
      </c>
      <c r="N11" s="148">
        <f t="shared" si="0"/>
        <v>115</v>
      </c>
      <c r="O11" s="148">
        <f t="shared" si="0"/>
        <v>5</v>
      </c>
      <c r="P11" s="148">
        <f t="shared" si="0"/>
        <v>5</v>
      </c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</row>
    <row r="12" spans="1:43" ht="18" customHeight="1">
      <c r="A12" s="351" t="s">
        <v>279</v>
      </c>
      <c r="B12" s="149" t="s">
        <v>280</v>
      </c>
      <c r="C12" s="162"/>
      <c r="D12" s="162"/>
      <c r="E12" s="162"/>
      <c r="F12" s="162"/>
      <c r="G12" s="163"/>
      <c r="H12" s="162"/>
      <c r="I12" s="162"/>
      <c r="J12" s="162"/>
      <c r="K12" s="162"/>
      <c r="L12" s="162"/>
      <c r="M12" s="162"/>
      <c r="N12" s="162"/>
      <c r="O12" s="150"/>
      <c r="P12" s="150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</row>
    <row r="13" spans="1:43" ht="13.5">
      <c r="A13" s="352"/>
      <c r="B13" s="149" t="s">
        <v>281</v>
      </c>
      <c r="C13" s="162"/>
      <c r="D13" s="162">
        <v>2</v>
      </c>
      <c r="E13" s="162">
        <v>58</v>
      </c>
      <c r="F13" s="162">
        <v>19</v>
      </c>
      <c r="G13" s="163">
        <v>39</v>
      </c>
      <c r="H13" s="162">
        <v>28</v>
      </c>
      <c r="I13" s="162">
        <v>11</v>
      </c>
      <c r="J13" s="162"/>
      <c r="K13" s="162"/>
      <c r="L13" s="162"/>
      <c r="M13" s="162">
        <v>16</v>
      </c>
      <c r="N13" s="162">
        <v>23</v>
      </c>
      <c r="O13" s="150">
        <v>1</v>
      </c>
      <c r="P13" s="150">
        <v>1</v>
      </c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</row>
    <row r="14" spans="1:43" ht="13.5">
      <c r="A14" s="151"/>
      <c r="B14" s="152"/>
      <c r="C14" s="165"/>
      <c r="D14" s="165"/>
      <c r="E14" s="165">
        <f>SUM(E12:E13)</f>
        <v>58</v>
      </c>
      <c r="F14" s="165">
        <f aca="true" t="shared" si="1" ref="F14:P14">SUM(F12:F13)</f>
        <v>19</v>
      </c>
      <c r="G14" s="165">
        <f t="shared" si="1"/>
        <v>39</v>
      </c>
      <c r="H14" s="165">
        <f t="shared" si="1"/>
        <v>28</v>
      </c>
      <c r="I14" s="165">
        <f t="shared" si="1"/>
        <v>11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16</v>
      </c>
      <c r="N14" s="165">
        <f t="shared" si="1"/>
        <v>23</v>
      </c>
      <c r="O14" s="165">
        <f t="shared" si="1"/>
        <v>1</v>
      </c>
      <c r="P14" s="165">
        <f t="shared" si="1"/>
        <v>1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</row>
    <row r="15" spans="1:43" ht="19.5" customHeight="1">
      <c r="A15" s="351" t="s">
        <v>282</v>
      </c>
      <c r="B15" s="149" t="s">
        <v>239</v>
      </c>
      <c r="C15" s="162"/>
      <c r="D15" s="162">
        <v>2</v>
      </c>
      <c r="E15" s="162">
        <v>176</v>
      </c>
      <c r="F15" s="162">
        <v>59</v>
      </c>
      <c r="G15" s="163">
        <v>117</v>
      </c>
      <c r="H15" s="162">
        <v>0</v>
      </c>
      <c r="I15" s="162">
        <v>117</v>
      </c>
      <c r="J15" s="162"/>
      <c r="K15" s="162"/>
      <c r="L15" s="162"/>
      <c r="M15" s="162">
        <v>48</v>
      </c>
      <c r="N15" s="162">
        <v>69</v>
      </c>
      <c r="O15" s="150">
        <v>3</v>
      </c>
      <c r="P15" s="150">
        <v>3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</row>
    <row r="16" spans="1:43" ht="13.5">
      <c r="A16" s="352"/>
      <c r="B16" s="149" t="s">
        <v>283</v>
      </c>
      <c r="C16" s="162"/>
      <c r="D16" s="162"/>
      <c r="E16" s="162"/>
      <c r="F16" s="162"/>
      <c r="G16" s="163"/>
      <c r="H16" s="162"/>
      <c r="I16" s="162"/>
      <c r="J16" s="162"/>
      <c r="K16" s="162"/>
      <c r="L16" s="162"/>
      <c r="M16" s="162"/>
      <c r="N16" s="162"/>
      <c r="O16" s="150"/>
      <c r="P16" s="150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</row>
    <row r="17" spans="1:43" s="198" customFormat="1" ht="13.5">
      <c r="A17" s="206"/>
      <c r="B17" s="158"/>
      <c r="C17" s="148"/>
      <c r="D17" s="148"/>
      <c r="E17" s="148">
        <f>SUM(E15:E16)</f>
        <v>176</v>
      </c>
      <c r="F17" s="148">
        <f aca="true" t="shared" si="2" ref="F17:P17">SUM(F15:F16)</f>
        <v>59</v>
      </c>
      <c r="G17" s="148">
        <f t="shared" si="2"/>
        <v>117</v>
      </c>
      <c r="H17" s="148">
        <f t="shared" si="2"/>
        <v>0</v>
      </c>
      <c r="I17" s="148">
        <f t="shared" si="2"/>
        <v>117</v>
      </c>
      <c r="J17" s="148">
        <f t="shared" si="2"/>
        <v>0</v>
      </c>
      <c r="K17" s="148">
        <f t="shared" si="2"/>
        <v>0</v>
      </c>
      <c r="L17" s="148">
        <f t="shared" si="2"/>
        <v>0</v>
      </c>
      <c r="M17" s="148">
        <f t="shared" si="2"/>
        <v>48</v>
      </c>
      <c r="N17" s="148">
        <f t="shared" si="2"/>
        <v>69</v>
      </c>
      <c r="O17" s="148">
        <f t="shared" si="2"/>
        <v>3</v>
      </c>
      <c r="P17" s="148">
        <f t="shared" si="2"/>
        <v>3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</row>
    <row r="18" spans="1:43" ht="15.75" customHeight="1">
      <c r="A18" s="196" t="s">
        <v>284</v>
      </c>
      <c r="B18" s="149" t="s">
        <v>12</v>
      </c>
      <c r="C18" s="162"/>
      <c r="D18" s="162">
        <v>2</v>
      </c>
      <c r="E18" s="162">
        <v>176</v>
      </c>
      <c r="F18" s="162">
        <v>59</v>
      </c>
      <c r="G18" s="163">
        <v>117</v>
      </c>
      <c r="H18" s="162">
        <v>83</v>
      </c>
      <c r="I18" s="162">
        <v>34</v>
      </c>
      <c r="J18" s="162"/>
      <c r="K18" s="162"/>
      <c r="L18" s="162"/>
      <c r="M18" s="162">
        <v>48</v>
      </c>
      <c r="N18" s="162">
        <v>69</v>
      </c>
      <c r="O18" s="150">
        <v>3</v>
      </c>
      <c r="P18" s="150">
        <v>3</v>
      </c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13.5">
      <c r="A19" s="196"/>
      <c r="B19" s="149" t="s">
        <v>240</v>
      </c>
      <c r="C19" s="162"/>
      <c r="D19" s="162"/>
      <c r="E19" s="162"/>
      <c r="F19" s="162"/>
      <c r="G19" s="163"/>
      <c r="H19" s="162"/>
      <c r="I19" s="162"/>
      <c r="J19" s="162"/>
      <c r="K19" s="162"/>
      <c r="L19" s="162"/>
      <c r="M19" s="162"/>
      <c r="N19" s="162"/>
      <c r="O19" s="150"/>
      <c r="P19" s="150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</row>
    <row r="20" spans="1:43" ht="13.5">
      <c r="A20" s="196"/>
      <c r="B20" s="149" t="s">
        <v>285</v>
      </c>
      <c r="C20" s="162"/>
      <c r="D20" s="162"/>
      <c r="E20" s="162"/>
      <c r="F20" s="162"/>
      <c r="G20" s="163"/>
      <c r="H20" s="162"/>
      <c r="I20" s="162"/>
      <c r="J20" s="162"/>
      <c r="K20" s="162"/>
      <c r="L20" s="162"/>
      <c r="M20" s="162"/>
      <c r="N20" s="162"/>
      <c r="O20" s="150"/>
      <c r="P20" s="150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</row>
    <row r="21" spans="1:43" ht="13.5">
      <c r="A21" s="196"/>
      <c r="B21" s="149" t="s">
        <v>286</v>
      </c>
      <c r="C21" s="162"/>
      <c r="D21" s="162"/>
      <c r="E21" s="162"/>
      <c r="F21" s="162"/>
      <c r="G21" s="163"/>
      <c r="H21" s="162"/>
      <c r="I21" s="162"/>
      <c r="J21" s="162"/>
      <c r="K21" s="162"/>
      <c r="L21" s="162"/>
      <c r="M21" s="162"/>
      <c r="N21" s="162"/>
      <c r="O21" s="150"/>
      <c r="P21" s="150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</row>
    <row r="22" spans="1:43" ht="13.5">
      <c r="A22" s="149"/>
      <c r="B22" s="149" t="s">
        <v>287</v>
      </c>
      <c r="C22" s="162"/>
      <c r="D22" s="162">
        <v>2</v>
      </c>
      <c r="E22" s="162">
        <v>270</v>
      </c>
      <c r="F22" s="162">
        <v>90</v>
      </c>
      <c r="G22" s="163">
        <v>180</v>
      </c>
      <c r="H22" s="162">
        <v>151</v>
      </c>
      <c r="I22" s="162">
        <v>29</v>
      </c>
      <c r="J22" s="162"/>
      <c r="K22" s="162"/>
      <c r="L22" s="162"/>
      <c r="M22" s="162">
        <v>64</v>
      </c>
      <c r="N22" s="162">
        <v>116</v>
      </c>
      <c r="O22" s="150">
        <v>4</v>
      </c>
      <c r="P22" s="150">
        <v>5</v>
      </c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</row>
    <row r="23" spans="1:43" ht="13.5">
      <c r="A23" s="153"/>
      <c r="B23" s="154"/>
      <c r="C23" s="153"/>
      <c r="D23" s="153"/>
      <c r="E23" s="153">
        <f>SUM(E18:E22)</f>
        <v>446</v>
      </c>
      <c r="F23" s="153">
        <f aca="true" t="shared" si="3" ref="F23:P23">SUM(F18:F22)</f>
        <v>149</v>
      </c>
      <c r="G23" s="153">
        <f t="shared" si="3"/>
        <v>297</v>
      </c>
      <c r="H23" s="153">
        <f t="shared" si="3"/>
        <v>234</v>
      </c>
      <c r="I23" s="153">
        <f t="shared" si="3"/>
        <v>63</v>
      </c>
      <c r="J23" s="153">
        <f t="shared" si="3"/>
        <v>0</v>
      </c>
      <c r="K23" s="153">
        <f t="shared" si="3"/>
        <v>0</v>
      </c>
      <c r="L23" s="153">
        <f t="shared" si="3"/>
        <v>0</v>
      </c>
      <c r="M23" s="153">
        <f t="shared" si="3"/>
        <v>112</v>
      </c>
      <c r="N23" s="153">
        <f t="shared" si="3"/>
        <v>185</v>
      </c>
      <c r="O23" s="153">
        <f t="shared" si="3"/>
        <v>7</v>
      </c>
      <c r="P23" s="153">
        <f t="shared" si="3"/>
        <v>8</v>
      </c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</row>
    <row r="24" spans="1:43" ht="27">
      <c r="A24" s="149" t="s">
        <v>288</v>
      </c>
      <c r="B24" s="149" t="s">
        <v>13</v>
      </c>
      <c r="C24" s="162">
        <v>1.2</v>
      </c>
      <c r="D24" s="162"/>
      <c r="E24" s="162">
        <v>234</v>
      </c>
      <c r="F24" s="162">
        <v>78</v>
      </c>
      <c r="G24" s="163">
        <v>156</v>
      </c>
      <c r="H24" s="162">
        <v>87</v>
      </c>
      <c r="I24" s="162">
        <v>69</v>
      </c>
      <c r="J24" s="162"/>
      <c r="K24" s="162"/>
      <c r="L24" s="162"/>
      <c r="M24" s="162">
        <v>64</v>
      </c>
      <c r="N24" s="162">
        <v>92</v>
      </c>
      <c r="O24" s="150">
        <v>4</v>
      </c>
      <c r="P24" s="150">
        <v>4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</row>
    <row r="25" spans="1:43" ht="13.5">
      <c r="A25" s="149"/>
      <c r="B25" s="149" t="s">
        <v>241</v>
      </c>
      <c r="C25" s="162"/>
      <c r="D25" s="162">
        <v>2</v>
      </c>
      <c r="E25" s="162">
        <v>150</v>
      </c>
      <c r="F25" s="162">
        <v>50</v>
      </c>
      <c r="G25" s="163">
        <v>100</v>
      </c>
      <c r="H25" s="162">
        <v>58</v>
      </c>
      <c r="I25" s="162">
        <v>42</v>
      </c>
      <c r="J25" s="162"/>
      <c r="K25" s="162"/>
      <c r="L25" s="162"/>
      <c r="M25" s="162">
        <v>48</v>
      </c>
      <c r="N25" s="162">
        <v>52</v>
      </c>
      <c r="O25" s="150">
        <v>3</v>
      </c>
      <c r="P25" s="150">
        <v>2</v>
      </c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</row>
    <row r="26" spans="1:43" s="198" customFormat="1" ht="13.5">
      <c r="A26" s="158"/>
      <c r="B26" s="205"/>
      <c r="C26" s="154"/>
      <c r="D26" s="154"/>
      <c r="E26" s="148">
        <f>SUM(E24:E25)</f>
        <v>384</v>
      </c>
      <c r="F26" s="148">
        <f aca="true" t="shared" si="4" ref="F26:O26">SUM(F24:F25)</f>
        <v>128</v>
      </c>
      <c r="G26" s="148">
        <f t="shared" si="4"/>
        <v>256</v>
      </c>
      <c r="H26" s="148">
        <f t="shared" si="4"/>
        <v>145</v>
      </c>
      <c r="I26" s="148">
        <f t="shared" si="4"/>
        <v>111</v>
      </c>
      <c r="J26" s="148">
        <f t="shared" si="4"/>
        <v>0</v>
      </c>
      <c r="K26" s="148">
        <f t="shared" si="4"/>
        <v>0</v>
      </c>
      <c r="L26" s="148">
        <f t="shared" si="4"/>
        <v>0</v>
      </c>
      <c r="M26" s="148">
        <f t="shared" si="4"/>
        <v>112</v>
      </c>
      <c r="N26" s="148">
        <f t="shared" si="4"/>
        <v>144</v>
      </c>
      <c r="O26" s="148">
        <f t="shared" si="4"/>
        <v>7</v>
      </c>
      <c r="P26" s="148">
        <f>SUM(P24:P25)</f>
        <v>6</v>
      </c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</row>
    <row r="27" spans="1:16" ht="17.25" customHeight="1">
      <c r="A27" s="149" t="s">
        <v>289</v>
      </c>
      <c r="B27" s="155" t="s">
        <v>17</v>
      </c>
      <c r="C27" s="166"/>
      <c r="D27" s="166"/>
      <c r="E27" s="162"/>
      <c r="F27" s="166"/>
      <c r="G27" s="167"/>
      <c r="H27" s="162"/>
      <c r="J27" s="162"/>
      <c r="K27" s="162"/>
      <c r="L27" s="162"/>
      <c r="M27" s="162"/>
      <c r="N27" s="162"/>
      <c r="O27" s="150"/>
      <c r="P27" s="150"/>
    </row>
    <row r="28" spans="1:16" ht="13.5">
      <c r="A28" s="149"/>
      <c r="B28" s="155" t="s">
        <v>18</v>
      </c>
      <c r="C28" s="166">
        <v>1</v>
      </c>
      <c r="D28" s="166"/>
      <c r="E28" s="162">
        <v>162</v>
      </c>
      <c r="F28" s="166">
        <v>54</v>
      </c>
      <c r="G28" s="167">
        <v>108</v>
      </c>
      <c r="H28" s="162">
        <v>89</v>
      </c>
      <c r="I28" s="162">
        <v>10</v>
      </c>
      <c r="J28" s="162"/>
      <c r="K28" s="162"/>
      <c r="L28" s="162"/>
      <c r="M28" s="162">
        <v>48</v>
      </c>
      <c r="N28" s="162">
        <v>60</v>
      </c>
      <c r="O28" s="150">
        <v>3</v>
      </c>
      <c r="P28" s="150">
        <v>2.5</v>
      </c>
    </row>
    <row r="29" spans="1:16" ht="13.5">
      <c r="A29" s="149"/>
      <c r="B29" s="155" t="s">
        <v>19</v>
      </c>
      <c r="C29" s="166"/>
      <c r="D29" s="166">
        <v>2</v>
      </c>
      <c r="E29" s="162">
        <v>162</v>
      </c>
      <c r="F29" s="166">
        <v>54</v>
      </c>
      <c r="G29" s="167">
        <v>108</v>
      </c>
      <c r="H29" s="162">
        <v>89</v>
      </c>
      <c r="I29" s="162">
        <v>19</v>
      </c>
      <c r="J29" s="162"/>
      <c r="K29" s="162"/>
      <c r="L29" s="162"/>
      <c r="M29" s="162">
        <v>48</v>
      </c>
      <c r="N29" s="162">
        <v>60</v>
      </c>
      <c r="O29" s="150">
        <v>3</v>
      </c>
      <c r="P29" s="150">
        <v>2.5</v>
      </c>
    </row>
    <row r="30" spans="1:16" ht="13.5">
      <c r="A30" s="149"/>
      <c r="B30" s="155" t="s">
        <v>291</v>
      </c>
      <c r="C30" s="166"/>
      <c r="D30" s="166">
        <v>2</v>
      </c>
      <c r="E30" s="162">
        <v>145</v>
      </c>
      <c r="F30" s="166">
        <v>48</v>
      </c>
      <c r="G30" s="167">
        <v>97</v>
      </c>
      <c r="H30" s="162">
        <v>58</v>
      </c>
      <c r="I30" s="162">
        <v>39</v>
      </c>
      <c r="J30" s="162"/>
      <c r="K30" s="162"/>
      <c r="L30" s="162"/>
      <c r="M30" s="162">
        <v>32</v>
      </c>
      <c r="N30" s="162">
        <v>65</v>
      </c>
      <c r="O30" s="150">
        <v>2</v>
      </c>
      <c r="P30" s="150">
        <v>3</v>
      </c>
    </row>
    <row r="31" spans="1:16" ht="13.5">
      <c r="A31" s="149"/>
      <c r="B31" s="155" t="s">
        <v>292</v>
      </c>
      <c r="C31" s="166"/>
      <c r="D31" s="166"/>
      <c r="E31" s="162"/>
      <c r="F31" s="166"/>
      <c r="G31" s="167"/>
      <c r="H31" s="162"/>
      <c r="I31" s="162"/>
      <c r="J31" s="162"/>
      <c r="K31" s="162"/>
      <c r="L31" s="162"/>
      <c r="M31" s="162"/>
      <c r="N31" s="162"/>
      <c r="O31" s="150"/>
      <c r="P31" s="150"/>
    </row>
    <row r="32" spans="1:16" ht="13.5">
      <c r="A32" s="197"/>
      <c r="B32" s="199"/>
      <c r="C32" s="200"/>
      <c r="D32" s="200"/>
      <c r="E32" s="148">
        <f>SUM(E27:E31)</f>
        <v>469</v>
      </c>
      <c r="F32" s="148">
        <f aca="true" t="shared" si="5" ref="F32:P32">SUM(F27:F31)</f>
        <v>156</v>
      </c>
      <c r="G32" s="148">
        <f t="shared" si="5"/>
        <v>313</v>
      </c>
      <c r="H32" s="148">
        <f t="shared" si="5"/>
        <v>236</v>
      </c>
      <c r="I32" s="148">
        <f t="shared" si="5"/>
        <v>68</v>
      </c>
      <c r="J32" s="148">
        <f t="shared" si="5"/>
        <v>0</v>
      </c>
      <c r="K32" s="148">
        <f t="shared" si="5"/>
        <v>0</v>
      </c>
      <c r="L32" s="148">
        <f t="shared" si="5"/>
        <v>0</v>
      </c>
      <c r="M32" s="148">
        <f t="shared" si="5"/>
        <v>128</v>
      </c>
      <c r="N32" s="148">
        <f t="shared" si="5"/>
        <v>185</v>
      </c>
      <c r="O32" s="148">
        <f t="shared" si="5"/>
        <v>8</v>
      </c>
      <c r="P32" s="148">
        <f t="shared" si="5"/>
        <v>8</v>
      </c>
    </row>
    <row r="33" spans="1:16" ht="62.25" customHeight="1">
      <c r="A33" s="149" t="s">
        <v>290</v>
      </c>
      <c r="B33" s="155" t="s">
        <v>15</v>
      </c>
      <c r="C33" s="166"/>
      <c r="D33" s="166">
        <v>2</v>
      </c>
      <c r="E33" s="201">
        <v>156</v>
      </c>
      <c r="F33" s="166">
        <v>59</v>
      </c>
      <c r="G33" s="167">
        <v>117</v>
      </c>
      <c r="H33" s="162">
        <v>2</v>
      </c>
      <c r="I33" s="162">
        <v>115</v>
      </c>
      <c r="J33" s="162"/>
      <c r="K33" s="162"/>
      <c r="L33" s="162"/>
      <c r="M33" s="162">
        <v>48</v>
      </c>
      <c r="N33" s="162">
        <v>69</v>
      </c>
      <c r="O33" s="150">
        <v>3</v>
      </c>
      <c r="P33" s="150">
        <v>3</v>
      </c>
    </row>
    <row r="34" spans="1:16" ht="13.5">
      <c r="A34" s="149"/>
      <c r="B34" s="155" t="s">
        <v>293</v>
      </c>
      <c r="C34" s="166"/>
      <c r="D34" s="166"/>
      <c r="E34" s="162"/>
      <c r="F34" s="166"/>
      <c r="G34" s="167"/>
      <c r="H34" s="162"/>
      <c r="I34" s="162"/>
      <c r="J34" s="162"/>
      <c r="K34" s="162"/>
      <c r="L34" s="162"/>
      <c r="M34" s="162"/>
      <c r="N34" s="162"/>
      <c r="O34" s="150"/>
      <c r="P34" s="150"/>
    </row>
    <row r="35" spans="1:16" ht="27">
      <c r="A35" s="149"/>
      <c r="B35" s="155" t="s">
        <v>294</v>
      </c>
      <c r="C35" s="166"/>
      <c r="D35" s="166">
        <v>2</v>
      </c>
      <c r="E35" s="162">
        <v>105</v>
      </c>
      <c r="F35" s="166">
        <v>35</v>
      </c>
      <c r="G35" s="167">
        <v>70</v>
      </c>
      <c r="H35" s="162">
        <v>60</v>
      </c>
      <c r="I35" s="162">
        <v>10</v>
      </c>
      <c r="J35" s="162"/>
      <c r="K35" s="162"/>
      <c r="L35" s="162"/>
      <c r="M35" s="162">
        <v>32</v>
      </c>
      <c r="N35" s="162">
        <v>38</v>
      </c>
      <c r="O35" s="150">
        <v>2</v>
      </c>
      <c r="P35" s="150">
        <v>2</v>
      </c>
    </row>
    <row r="36" spans="1:16" ht="13.5">
      <c r="A36" s="151"/>
      <c r="B36" s="156"/>
      <c r="C36" s="168"/>
      <c r="D36" s="168"/>
      <c r="E36" s="168">
        <f>SUM(E33:E35)</f>
        <v>261</v>
      </c>
      <c r="F36" s="168">
        <f aca="true" t="shared" si="6" ref="F36:P36">SUM(F33:F35)</f>
        <v>94</v>
      </c>
      <c r="G36" s="168">
        <f t="shared" si="6"/>
        <v>187</v>
      </c>
      <c r="H36" s="168">
        <f t="shared" si="6"/>
        <v>62</v>
      </c>
      <c r="I36" s="168">
        <f t="shared" si="6"/>
        <v>125</v>
      </c>
      <c r="J36" s="168">
        <f t="shared" si="6"/>
        <v>0</v>
      </c>
      <c r="K36" s="168">
        <f t="shared" si="6"/>
        <v>0</v>
      </c>
      <c r="L36" s="168">
        <f t="shared" si="6"/>
        <v>0</v>
      </c>
      <c r="M36" s="168">
        <f t="shared" si="6"/>
        <v>80</v>
      </c>
      <c r="N36" s="168">
        <f t="shared" si="6"/>
        <v>107</v>
      </c>
      <c r="O36" s="168">
        <f t="shared" si="6"/>
        <v>5</v>
      </c>
      <c r="P36" s="168">
        <f t="shared" si="6"/>
        <v>5</v>
      </c>
    </row>
    <row r="37" spans="1:16" ht="13.5">
      <c r="A37" s="149"/>
      <c r="B37" s="155" t="s">
        <v>245</v>
      </c>
      <c r="C37" s="166"/>
      <c r="D37" s="166"/>
      <c r="E37" s="202">
        <v>20</v>
      </c>
      <c r="F37" s="202">
        <v>20</v>
      </c>
      <c r="G37" s="169"/>
      <c r="H37" s="164"/>
      <c r="I37" s="164"/>
      <c r="J37" s="164"/>
      <c r="K37" s="164"/>
      <c r="L37" s="164"/>
      <c r="M37" s="164"/>
      <c r="N37" s="164"/>
      <c r="O37" s="150"/>
      <c r="P37" s="150"/>
    </row>
    <row r="38" spans="1:16" ht="27">
      <c r="A38" s="157"/>
      <c r="B38" s="158" t="s">
        <v>20</v>
      </c>
      <c r="C38" s="170"/>
      <c r="D38" s="170"/>
      <c r="E38" s="170"/>
      <c r="F38" s="170"/>
      <c r="G38" s="171">
        <v>100</v>
      </c>
      <c r="H38" s="161"/>
      <c r="I38" s="161"/>
      <c r="J38" s="161"/>
      <c r="K38" s="161"/>
      <c r="L38" s="161"/>
      <c r="M38" s="161"/>
      <c r="N38" s="161"/>
      <c r="O38" s="161"/>
      <c r="P38" s="161"/>
    </row>
    <row r="39" spans="1:16" ht="13.5">
      <c r="A39" s="157"/>
      <c r="B39" s="158" t="s">
        <v>21</v>
      </c>
      <c r="C39" s="325" t="s">
        <v>255</v>
      </c>
      <c r="D39" s="326"/>
      <c r="E39" s="326"/>
      <c r="F39" s="327"/>
      <c r="G39" s="171">
        <v>72</v>
      </c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ht="13.5">
      <c r="A40" s="157"/>
      <c r="B40" s="158" t="s">
        <v>22</v>
      </c>
      <c r="C40" s="325" t="s">
        <v>256</v>
      </c>
      <c r="D40" s="326"/>
      <c r="E40" s="326"/>
      <c r="F40" s="327"/>
      <c r="G40" s="171">
        <v>396</v>
      </c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ht="13.5">
      <c r="A41" s="157"/>
      <c r="B41" s="158" t="s">
        <v>23</v>
      </c>
      <c r="C41" s="148">
        <f>C8</f>
        <v>0</v>
      </c>
      <c r="D41" s="148">
        <v>10</v>
      </c>
      <c r="E41" s="148">
        <f>E37+E36+E32+E26+E23+E17+E14+E11</f>
        <v>2106</v>
      </c>
      <c r="F41" s="148">
        <f aca="true" t="shared" si="7" ref="F41:P41">F37+F36+F32+F26+F23+F17+F14+F11</f>
        <v>722</v>
      </c>
      <c r="G41" s="148">
        <f t="shared" si="7"/>
        <v>1404</v>
      </c>
      <c r="H41" s="148">
        <f t="shared" si="7"/>
        <v>837</v>
      </c>
      <c r="I41" s="148">
        <f t="shared" si="7"/>
        <v>558</v>
      </c>
      <c r="J41" s="148">
        <f t="shared" si="7"/>
        <v>0</v>
      </c>
      <c r="K41" s="148">
        <f t="shared" si="7"/>
        <v>0</v>
      </c>
      <c r="L41" s="148">
        <f t="shared" si="7"/>
        <v>0</v>
      </c>
      <c r="M41" s="148">
        <f t="shared" si="7"/>
        <v>576</v>
      </c>
      <c r="N41" s="148">
        <f t="shared" si="7"/>
        <v>828</v>
      </c>
      <c r="O41" s="148">
        <f t="shared" si="7"/>
        <v>36</v>
      </c>
      <c r="P41" s="148">
        <f t="shared" si="7"/>
        <v>36</v>
      </c>
    </row>
    <row r="42" spans="1:16" ht="13.5">
      <c r="A42" s="159"/>
      <c r="B42" s="159"/>
      <c r="C42" s="159"/>
      <c r="D42" s="159"/>
      <c r="E42" s="159"/>
      <c r="F42" s="159"/>
      <c r="G42" s="159"/>
      <c r="H42" s="341" t="s">
        <v>139</v>
      </c>
      <c r="I42" s="312" t="s">
        <v>140</v>
      </c>
      <c r="J42" s="313"/>
      <c r="K42" s="313"/>
      <c r="L42" s="314"/>
      <c r="M42" s="160">
        <v>13</v>
      </c>
      <c r="N42" s="160">
        <v>13</v>
      </c>
      <c r="O42" s="159"/>
      <c r="P42" s="159"/>
    </row>
    <row r="43" spans="1:16" ht="13.5">
      <c r="A43" s="159"/>
      <c r="B43" s="159"/>
      <c r="C43" s="159"/>
      <c r="D43" s="159"/>
      <c r="E43" s="159"/>
      <c r="F43" s="159"/>
      <c r="G43" s="159"/>
      <c r="H43" s="342"/>
      <c r="I43" s="312" t="s">
        <v>141</v>
      </c>
      <c r="J43" s="313"/>
      <c r="K43" s="313"/>
      <c r="L43" s="314"/>
      <c r="M43" s="160">
        <v>3</v>
      </c>
      <c r="N43" s="160">
        <v>3</v>
      </c>
      <c r="O43" s="159"/>
      <c r="P43" s="159"/>
    </row>
    <row r="44" spans="1:16" ht="13.5">
      <c r="A44" s="159"/>
      <c r="B44" s="159"/>
      <c r="C44" s="159"/>
      <c r="D44" s="159"/>
      <c r="E44" s="159"/>
      <c r="F44" s="159"/>
      <c r="G44" s="159"/>
      <c r="H44" s="343"/>
      <c r="I44" s="348" t="s">
        <v>254</v>
      </c>
      <c r="J44" s="349"/>
      <c r="K44" s="349"/>
      <c r="L44" s="350"/>
      <c r="M44" s="160">
        <v>0</v>
      </c>
      <c r="N44" s="160">
        <v>10</v>
      </c>
      <c r="O44" s="159"/>
      <c r="P44" s="159"/>
    </row>
  </sheetData>
  <sheetProtection/>
  <mergeCells count="27">
    <mergeCell ref="H4:J4"/>
    <mergeCell ref="A9:A10"/>
    <mergeCell ref="A12:A13"/>
    <mergeCell ref="A15:A16"/>
    <mergeCell ref="C39:F39"/>
    <mergeCell ref="C40:F40"/>
    <mergeCell ref="C4:C5"/>
    <mergeCell ref="I42:L42"/>
    <mergeCell ref="I43:L43"/>
    <mergeCell ref="I44:L44"/>
    <mergeCell ref="L4:L5"/>
    <mergeCell ref="M4:N4"/>
    <mergeCell ref="O4:P4"/>
    <mergeCell ref="A7:P7"/>
    <mergeCell ref="D4:D5"/>
    <mergeCell ref="G4:G5"/>
    <mergeCell ref="H42:H44"/>
    <mergeCell ref="K4:K5"/>
    <mergeCell ref="A1:P1"/>
    <mergeCell ref="A3:A5"/>
    <mergeCell ref="B3:B5"/>
    <mergeCell ref="C3:D3"/>
    <mergeCell ref="E3:E5"/>
    <mergeCell ref="F3:F5"/>
    <mergeCell ref="G3:J3"/>
    <mergeCell ref="K3:L3"/>
    <mergeCell ref="M3:P3"/>
  </mergeCells>
  <printOptions/>
  <pageMargins left="0.75" right="0.75" top="1" bottom="1" header="0.5" footer="0.5"/>
  <pageSetup fitToHeight="0" fitToWidth="1" horizontalDpi="200" verticalDpi="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ЧССУОР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2018-09-13T08:19:57Z</cp:lastPrinted>
  <dcterms:created xsi:type="dcterms:W3CDTF">2013-08-20T05:23:26Z</dcterms:created>
  <dcterms:modified xsi:type="dcterms:W3CDTF">2019-03-16T12:01:41Z</dcterms:modified>
  <cp:category/>
  <cp:version/>
  <cp:contentType/>
  <cp:contentStatus/>
</cp:coreProperties>
</file>